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4" i="1" l="1"/>
  <c r="E135" i="1"/>
  <c r="E136" i="1"/>
  <c r="E133" i="1"/>
  <c r="E130" i="1"/>
  <c r="E131" i="1"/>
  <c r="E129" i="1"/>
  <c r="E126" i="1"/>
  <c r="E127" i="1"/>
  <c r="E125" i="1"/>
  <c r="E118" i="1"/>
  <c r="E119" i="1"/>
  <c r="E120" i="1"/>
  <c r="E121" i="1"/>
  <c r="E122" i="1"/>
  <c r="E123" i="1"/>
  <c r="D134" i="1"/>
  <c r="D135" i="1"/>
  <c r="D136" i="1"/>
  <c r="D133" i="1"/>
  <c r="D130" i="1"/>
  <c r="D131" i="1"/>
  <c r="D129" i="1"/>
  <c r="D126" i="1"/>
  <c r="D127" i="1"/>
  <c r="D125" i="1"/>
  <c r="D118" i="1"/>
  <c r="D119" i="1"/>
  <c r="D120" i="1"/>
  <c r="D121" i="1"/>
  <c r="D122" i="1"/>
  <c r="D123" i="1"/>
  <c r="F162" i="1" l="1"/>
  <c r="E164" i="1"/>
  <c r="E96" i="1" l="1"/>
  <c r="E62" i="1"/>
  <c r="F193" i="1"/>
  <c r="F194" i="1"/>
  <c r="E192" i="1"/>
  <c r="D192" i="1"/>
  <c r="F107" i="1"/>
  <c r="F108" i="1"/>
  <c r="F109" i="1"/>
  <c r="F105" i="1"/>
  <c r="F71" i="1"/>
  <c r="F70" i="1"/>
  <c r="F69" i="1"/>
  <c r="F68" i="1"/>
  <c r="D62" i="1"/>
  <c r="F67" i="1"/>
  <c r="F65" i="1"/>
  <c r="F66" i="1"/>
  <c r="F64" i="1"/>
  <c r="F63" i="1"/>
  <c r="F61" i="1"/>
  <c r="E27" i="1"/>
  <c r="D27" i="1"/>
  <c r="E26" i="1"/>
  <c r="D26" i="1"/>
  <c r="F24" i="1"/>
  <c r="F25" i="1"/>
  <c r="F23" i="1"/>
  <c r="F20" i="1"/>
  <c r="F21" i="1"/>
  <c r="E22" i="1"/>
  <c r="D22" i="1"/>
  <c r="E16" i="1"/>
  <c r="D16" i="1"/>
  <c r="D56" i="1"/>
  <c r="D52" i="1"/>
  <c r="D86" i="1"/>
  <c r="E106" i="1"/>
  <c r="D100" i="1"/>
  <c r="F28" i="1"/>
  <c r="E183" i="1"/>
  <c r="D183" i="1"/>
  <c r="E181" i="1"/>
  <c r="D181" i="1"/>
  <c r="E179" i="1"/>
  <c r="D179" i="1"/>
  <c r="E166" i="1"/>
  <c r="D166" i="1"/>
  <c r="D164" i="1"/>
  <c r="E151" i="1"/>
  <c r="E140" i="1" s="1"/>
  <c r="D151" i="1"/>
  <c r="E137" i="1"/>
  <c r="D137" i="1"/>
  <c r="E110" i="1"/>
  <c r="D110" i="1"/>
  <c r="E100" i="1"/>
  <c r="D96" i="1"/>
  <c r="E90" i="1"/>
  <c r="D90" i="1"/>
  <c r="E86" i="1"/>
  <c r="E82" i="1"/>
  <c r="D82" i="1"/>
  <c r="E75" i="1"/>
  <c r="D75" i="1"/>
  <c r="E56" i="1"/>
  <c r="E52" i="1"/>
  <c r="E48" i="1"/>
  <c r="D48" i="1"/>
  <c r="E41" i="1"/>
  <c r="D41" i="1"/>
  <c r="E29" i="1"/>
  <c r="D29" i="1"/>
  <c r="E38" i="1"/>
  <c r="D38" i="1"/>
  <c r="F8" i="1"/>
  <c r="F7" i="1"/>
  <c r="F30" i="1"/>
  <c r="F31" i="1"/>
  <c r="F32" i="1"/>
  <c r="F33" i="1"/>
  <c r="F42" i="1"/>
  <c r="F43" i="1"/>
  <c r="F44" i="1"/>
  <c r="F45" i="1"/>
  <c r="F46" i="1"/>
  <c r="F47" i="1"/>
  <c r="F49" i="1"/>
  <c r="F50" i="1"/>
  <c r="F51" i="1"/>
  <c r="F53" i="1"/>
  <c r="F54" i="1"/>
  <c r="F55" i="1"/>
  <c r="F57" i="1"/>
  <c r="F58" i="1"/>
  <c r="F59" i="1"/>
  <c r="F60" i="1"/>
  <c r="F76" i="1"/>
  <c r="F77" i="1"/>
  <c r="F78" i="1"/>
  <c r="F79" i="1"/>
  <c r="F80" i="1"/>
  <c r="F81" i="1"/>
  <c r="F83" i="1"/>
  <c r="F84" i="1"/>
  <c r="F85" i="1"/>
  <c r="F87" i="1"/>
  <c r="F88" i="1"/>
  <c r="F89" i="1"/>
  <c r="F91" i="1"/>
  <c r="F92" i="1"/>
  <c r="F93" i="1"/>
  <c r="F94" i="1"/>
  <c r="F95" i="1"/>
  <c r="F97" i="1"/>
  <c r="F98" i="1"/>
  <c r="F99" i="1"/>
  <c r="F101" i="1"/>
  <c r="F102" i="1"/>
  <c r="F103" i="1"/>
  <c r="F104" i="1"/>
  <c r="F111" i="1"/>
  <c r="F112" i="1"/>
  <c r="F113" i="1"/>
  <c r="F138" i="1"/>
  <c r="F139" i="1"/>
  <c r="F141" i="1"/>
  <c r="F142" i="1"/>
  <c r="F143" i="1"/>
  <c r="F144" i="1"/>
  <c r="F145" i="1"/>
  <c r="F146" i="1"/>
  <c r="F147" i="1"/>
  <c r="F148" i="1"/>
  <c r="F149" i="1"/>
  <c r="F150" i="1"/>
  <c r="F152" i="1"/>
  <c r="F153" i="1"/>
  <c r="F154" i="1"/>
  <c r="F155" i="1"/>
  <c r="F156" i="1"/>
  <c r="F157" i="1"/>
  <c r="F158" i="1"/>
  <c r="F159" i="1"/>
  <c r="F160" i="1"/>
  <c r="F161" i="1"/>
  <c r="F163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79" i="1" s="1"/>
  <c r="F182" i="1"/>
  <c r="F181" i="1" s="1"/>
  <c r="F184" i="1"/>
  <c r="F185" i="1"/>
  <c r="F186" i="1"/>
  <c r="F187" i="1"/>
  <c r="F188" i="1"/>
  <c r="F189" i="1"/>
  <c r="F190" i="1"/>
  <c r="F191" i="1"/>
  <c r="E74" i="1" l="1"/>
  <c r="E117" i="1"/>
  <c r="D74" i="1"/>
  <c r="D73" i="1" s="1"/>
  <c r="D72" i="1" s="1"/>
  <c r="D117" i="1"/>
  <c r="F192" i="1"/>
  <c r="D11" i="1"/>
  <c r="F106" i="1"/>
  <c r="E11" i="1"/>
  <c r="F11" i="1" s="1"/>
  <c r="F62" i="1"/>
  <c r="F27" i="1"/>
  <c r="F26" i="1"/>
  <c r="D132" i="1"/>
  <c r="F22" i="1"/>
  <c r="E37" i="1"/>
  <c r="E124" i="1"/>
  <c r="F10" i="1"/>
  <c r="E128" i="1"/>
  <c r="E132" i="1"/>
  <c r="D140" i="1"/>
  <c r="F133" i="1"/>
  <c r="F136" i="1"/>
  <c r="F119" i="1"/>
  <c r="F123" i="1"/>
  <c r="D128" i="1"/>
  <c r="D124" i="1"/>
  <c r="F135" i="1"/>
  <c r="E73" i="1"/>
  <c r="E72" i="1" s="1"/>
  <c r="D6" i="1"/>
  <c r="F13" i="1"/>
  <c r="F17" i="1"/>
  <c r="E6" i="1"/>
  <c r="D40" i="1"/>
  <c r="F183" i="1"/>
  <c r="F166" i="1"/>
  <c r="F164" i="1"/>
  <c r="F151" i="1"/>
  <c r="F137" i="1"/>
  <c r="F110" i="1"/>
  <c r="F100" i="1"/>
  <c r="F96" i="1"/>
  <c r="F82" i="1"/>
  <c r="F52" i="1"/>
  <c r="E40" i="1"/>
  <c r="E39" i="1" s="1"/>
  <c r="F29" i="1"/>
  <c r="F19" i="1"/>
  <c r="F18" i="1"/>
  <c r="F15" i="1"/>
  <c r="F14" i="1"/>
  <c r="F12" i="1"/>
  <c r="E35" i="1"/>
  <c r="D35" i="1"/>
  <c r="F86" i="1"/>
  <c r="F90" i="1"/>
  <c r="F75" i="1"/>
  <c r="F74" i="1" s="1"/>
  <c r="F56" i="1"/>
  <c r="F48" i="1"/>
  <c r="F41" i="1"/>
  <c r="F40" i="1" s="1"/>
  <c r="F9" i="1"/>
  <c r="E114" i="1"/>
  <c r="F134" i="1" s="1"/>
  <c r="D114" i="1"/>
  <c r="E36" i="1"/>
  <c r="D36" i="1"/>
  <c r="D116" i="1" l="1"/>
  <c r="F6" i="1"/>
  <c r="E115" i="1"/>
  <c r="E34" i="1"/>
  <c r="E116" i="1"/>
  <c r="F116" i="1" s="1"/>
  <c r="F121" i="1"/>
  <c r="F125" i="1"/>
  <c r="F127" i="1"/>
  <c r="F120" i="1"/>
  <c r="F131" i="1"/>
  <c r="F129" i="1"/>
  <c r="F124" i="1"/>
  <c r="F128" i="1"/>
  <c r="F132" i="1"/>
  <c r="F36" i="1"/>
  <c r="F126" i="1"/>
  <c r="F122" i="1"/>
  <c r="F130" i="1"/>
  <c r="F118" i="1"/>
  <c r="D39" i="1"/>
  <c r="D115" i="1" s="1"/>
  <c r="F117" i="1"/>
  <c r="F140" i="1"/>
  <c r="F73" i="1"/>
  <c r="F72" i="1" s="1"/>
  <c r="F39" i="1"/>
  <c r="F16" i="1"/>
  <c r="F35" i="1"/>
  <c r="F114" i="1"/>
  <c r="F38" i="1"/>
  <c r="F115" i="1" l="1"/>
  <c r="D37" i="1" l="1"/>
  <c r="F37" i="1" l="1"/>
  <c r="F34" i="1" s="1"/>
  <c r="D34" i="1"/>
</calcChain>
</file>

<file path=xl/sharedStrings.xml><?xml version="1.0" encoding="utf-8"?>
<sst xmlns="http://schemas.openxmlformats.org/spreadsheetml/2006/main" count="399" uniqueCount="149">
  <si>
    <t>№ п/п</t>
  </si>
  <si>
    <t>Показатели</t>
  </si>
  <si>
    <t>Ед. изм</t>
  </si>
  <si>
    <t>Темпы                                       роста (+), снижения (-)</t>
  </si>
  <si>
    <t>МБОУ СОШ с.Барлык</t>
  </si>
  <si>
    <t>МАОУ СОШ с.Аксы-Барлык</t>
  </si>
  <si>
    <t>МБОУ СОШ с.Дон-Терезин</t>
  </si>
  <si>
    <t>д/с "Чечек" с.Кызыл-Мажалык</t>
  </si>
  <si>
    <t>д/с "Салгакчы" с.Дон-Терезин</t>
  </si>
  <si>
    <t>д/с "Аржаан" с.Кызыл-Мажалык</t>
  </si>
  <si>
    <t>Количество учреждений всего</t>
  </si>
  <si>
    <t>ед</t>
  </si>
  <si>
    <t>МБОУ СОШ с.Аянгаты</t>
  </si>
  <si>
    <t>МБОУ СОШ с.Бижиктиг-Хая</t>
  </si>
  <si>
    <t>МБОУ СОШ с.Эрги-Барлык</t>
  </si>
  <si>
    <t>МБОУ СОШ с.Шекпээр</t>
  </si>
  <si>
    <t>МБОУ СОШ с.Хонделен</t>
  </si>
  <si>
    <t>МБОУ СОШ № 1 с.Кызыл-Мажалык</t>
  </si>
  <si>
    <t>МБОУ СОШ № 2 с.Кызыл-Мажалык</t>
  </si>
  <si>
    <t>д/с "Аян" с.Аянгаты</t>
  </si>
  <si>
    <t>д/с "Арыкчыгаш" с.Аксы-Барлык</t>
  </si>
  <si>
    <t>д/с "Салгал" с.Барлык</t>
  </si>
  <si>
    <t>д/с "Аленушка" с.Бижиктиг-Хая</t>
  </si>
  <si>
    <t>д/с "Хунчугеш" с.Эрги-Барлык</t>
  </si>
  <si>
    <t>д/с "Сайзанак" с.Шекпээр</t>
  </si>
  <si>
    <t xml:space="preserve"> Структурное подразделение                                      д/с "Оорушку" МБОУ СОШ с.Хонделен</t>
  </si>
  <si>
    <t>д/с "Аленушка" с.Кызыл-Мажалык</t>
  </si>
  <si>
    <t>д/с "Дамырак" с.Кызыл-Мажалык</t>
  </si>
  <si>
    <t>д/с "Аяс" с.Кызыл-Мажалык</t>
  </si>
  <si>
    <t>Орг дополнительного образования</t>
  </si>
  <si>
    <t>МБОУ ДО "Центр творчества"</t>
  </si>
  <si>
    <t>Орг адм-управ деятельности</t>
  </si>
  <si>
    <t>чел</t>
  </si>
  <si>
    <t>Всего по 1 классам</t>
  </si>
  <si>
    <t>Всего по 2 классам</t>
  </si>
  <si>
    <t>Всего по 3 классам</t>
  </si>
  <si>
    <t>Всего по 4 классам</t>
  </si>
  <si>
    <t>Всего по 1-4 классам</t>
  </si>
  <si>
    <t>Всего по 5 классам</t>
  </si>
  <si>
    <t>Всего по 6 классам</t>
  </si>
  <si>
    <t>Всего по 7 классам</t>
  </si>
  <si>
    <t>Всего по 8 классам</t>
  </si>
  <si>
    <t>Всего по 9 классам</t>
  </si>
  <si>
    <t>Всего по 5-9 классам</t>
  </si>
  <si>
    <t>Всего по 10 классам</t>
  </si>
  <si>
    <t>Всего по 11 классам</t>
  </si>
  <si>
    <t>Всего по 12 классам</t>
  </si>
  <si>
    <t>Всего по 10-12 классам</t>
  </si>
  <si>
    <t>Численность выпускников всего</t>
  </si>
  <si>
    <t>из них не получили аттестат</t>
  </si>
  <si>
    <t>1-4 классах</t>
  </si>
  <si>
    <t>5-9 классах</t>
  </si>
  <si>
    <t>10-11 классах</t>
  </si>
  <si>
    <t>12 классах</t>
  </si>
  <si>
    <t>Наполняемость класс-комплектов</t>
  </si>
  <si>
    <t>Численность работников всего</t>
  </si>
  <si>
    <t>Всего работников в школах</t>
  </si>
  <si>
    <t>Всего учителей</t>
  </si>
  <si>
    <t>Учителя 1-4 классов</t>
  </si>
  <si>
    <t>Учителя 5-9 классов</t>
  </si>
  <si>
    <t>Учителя 10-11 классов</t>
  </si>
  <si>
    <t>Другие педработники</t>
  </si>
  <si>
    <t>Адм-управленческий персонал</t>
  </si>
  <si>
    <t>Вспомогательный персонал</t>
  </si>
  <si>
    <t>Всего работников в ДДУ</t>
  </si>
  <si>
    <t xml:space="preserve">Педработники </t>
  </si>
  <si>
    <t>Всего работников допол.образования</t>
  </si>
  <si>
    <t>Всего работников по адм-управ.деят</t>
  </si>
  <si>
    <t>Методисты</t>
  </si>
  <si>
    <t>Финансово-экономическая служба</t>
  </si>
  <si>
    <t>Проектная мощность ДДУ</t>
  </si>
  <si>
    <t xml:space="preserve">Дето-дни всего </t>
  </si>
  <si>
    <t>дето-дни</t>
  </si>
  <si>
    <t xml:space="preserve">Финансирование всего </t>
  </si>
  <si>
    <t>тыс.руб.</t>
  </si>
  <si>
    <t>На выплату заработной платы всего</t>
  </si>
  <si>
    <t>Всего по школам</t>
  </si>
  <si>
    <t>Учителя всего</t>
  </si>
  <si>
    <t>Всего по ДДУ</t>
  </si>
  <si>
    <t>Всего по работникам допол.образования</t>
  </si>
  <si>
    <t>Всего по работникам адм-управ.деят</t>
  </si>
  <si>
    <t>Начисление на оплату труда всего</t>
  </si>
  <si>
    <t>Питание всего</t>
  </si>
  <si>
    <t>по ДДУ</t>
  </si>
  <si>
    <t>по ЛОК</t>
  </si>
  <si>
    <t>Текущий ремонт зданий</t>
  </si>
  <si>
    <t>Коммунальные услуги всего</t>
  </si>
  <si>
    <t>Приобретение угля</t>
  </si>
  <si>
    <t>Электроэнергия</t>
  </si>
  <si>
    <t>Транспортные услуги</t>
  </si>
  <si>
    <t>Приобретение оборудования и инвентаря</t>
  </si>
  <si>
    <t>Услуги связи</t>
  </si>
  <si>
    <t>Прочие расходы</t>
  </si>
  <si>
    <t>Оплата субвенций на компенсацию расходовна оплату жилых помещений, отопления и освещения педагогическим работникам, проживающими и работающими в сельской местности и коммунальных услуг</t>
  </si>
  <si>
    <t>втч: на 1 ребенка</t>
  </si>
  <si>
    <t xml:space="preserve">       на 2 ребенка</t>
  </si>
  <si>
    <t xml:space="preserve">       на 3 ребенка</t>
  </si>
  <si>
    <t>Удельный вес детей получающих компенсацию в части родплаты от числа фактически посещающих детское дошкольноу учреждение</t>
  </si>
  <si>
    <t>%</t>
  </si>
  <si>
    <t xml:space="preserve">Уровень среднемесячной зарплаты </t>
  </si>
  <si>
    <t>руб</t>
  </si>
  <si>
    <t>Учителям всего</t>
  </si>
  <si>
    <t>Количество детей охваченных в ЛОК</t>
  </si>
  <si>
    <t>в пришкольных лагерях</t>
  </si>
  <si>
    <t>в стационарных лагерях</t>
  </si>
  <si>
    <t>Платные услугу всего</t>
  </si>
  <si>
    <t>Задолженность  родителей в части родительской платы на содержание ребенка в детском дошкольном образовательном учреждении</t>
  </si>
  <si>
    <t>Количество объединений (кружков)</t>
  </si>
  <si>
    <t>Охват детей в кружках</t>
  </si>
  <si>
    <t>Численность детей занимающихся во вторую смену</t>
  </si>
  <si>
    <t>Отчетный период (факт)</t>
  </si>
  <si>
    <t>Прочие расходы всего</t>
  </si>
  <si>
    <t xml:space="preserve">Деятельность Управления образования </t>
  </si>
  <si>
    <t xml:space="preserve">Другие педработники                                               </t>
  </si>
  <si>
    <t xml:space="preserve">Численность учащихся </t>
  </si>
  <si>
    <t>Численность детей 1 лет</t>
  </si>
  <si>
    <t>Численность детей 2 года</t>
  </si>
  <si>
    <t>Численность детей 3 лет</t>
  </si>
  <si>
    <t>Численность детей 4 года</t>
  </si>
  <si>
    <t>Численность детей 5 лет</t>
  </si>
  <si>
    <t>Численность детей 6 лет</t>
  </si>
  <si>
    <t xml:space="preserve">Количество групп </t>
  </si>
  <si>
    <t xml:space="preserve">Численность детей в ДДУ </t>
  </si>
  <si>
    <t xml:space="preserve">Оплата субвенций  гражданам на компенсацию части родительской платы за содержание ребенка в детском дошкольном учреждении  </t>
  </si>
  <si>
    <t>Количество классов-комплектов</t>
  </si>
  <si>
    <t xml:space="preserve">Школы </t>
  </si>
  <si>
    <t xml:space="preserve">ДДУ </t>
  </si>
  <si>
    <t xml:space="preserve">Количество заявлений на выплату компенсаций </t>
  </si>
  <si>
    <t>Численность медалистов</t>
  </si>
  <si>
    <t>особого образца (№ 1 с.К-М-9 кл,МБОУ СОШ с.Шекпээр 9 кл)</t>
  </si>
  <si>
    <t>золото (выпускники МБОУ СОШ № 1 с.К-М)</t>
  </si>
  <si>
    <t xml:space="preserve">Количество детей в очереди ДДУ </t>
  </si>
  <si>
    <t>Численность детей обучающихся на дому</t>
  </si>
  <si>
    <r>
      <t xml:space="preserve">1.Капитальный ремонт МБОУ СОШ с.Барлык на сумму </t>
    </r>
    <r>
      <rPr>
        <b/>
        <sz val="11"/>
        <color theme="1"/>
        <rFont val="Times New Roman"/>
        <family val="1"/>
        <charset val="204"/>
      </rPr>
      <t>46492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</si>
  <si>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2.Капитальный ремонт МБОУ СОШ № 1 с.Кызыл-Мажалык на сумму </t>
    </r>
    <r>
      <rPr>
        <b/>
        <sz val="11"/>
        <color theme="1"/>
        <rFont val="Times New Roman"/>
        <family val="1"/>
        <charset val="204"/>
      </rPr>
      <t>40484</t>
    </r>
    <r>
      <rPr>
        <sz val="11"/>
        <color theme="1"/>
        <rFont val="Times New Roman"/>
        <family val="1"/>
        <charset val="204"/>
      </rPr>
      <t xml:space="preserve"> тыс.рублей</t>
    </r>
  </si>
  <si>
    <r>
      <t xml:space="preserve">       3.1.МБОУ СОШ с.Аксы-Барлык на сумму </t>
    </r>
    <r>
      <rPr>
        <b/>
        <sz val="11"/>
        <color theme="1"/>
        <rFont val="Times New Roman"/>
        <family val="1"/>
        <charset val="204"/>
      </rPr>
      <t>816446</t>
    </r>
    <r>
      <rPr>
        <sz val="11"/>
        <color theme="1"/>
        <rFont val="Times New Roman"/>
        <family val="1"/>
        <charset val="204"/>
      </rPr>
      <t xml:space="preserve"> тыс.рублей из них </t>
    </r>
    <r>
      <rPr>
        <b/>
        <sz val="11"/>
        <color theme="1"/>
        <rFont val="Times New Roman"/>
        <family val="1"/>
        <charset val="204"/>
      </rPr>
      <t xml:space="preserve">798723 </t>
    </r>
    <r>
      <rPr>
        <sz val="11"/>
        <color theme="1"/>
        <rFont val="Times New Roman"/>
        <family val="1"/>
        <charset val="204"/>
      </rPr>
      <t xml:space="preserve">точка роста, </t>
    </r>
    <r>
      <rPr>
        <b/>
        <sz val="11"/>
        <color theme="1"/>
        <rFont val="Times New Roman"/>
        <family val="1"/>
        <charset val="204"/>
      </rPr>
      <t>17723</t>
    </r>
    <r>
      <rPr>
        <sz val="11"/>
        <color theme="1"/>
        <rFont val="Times New Roman"/>
        <family val="1"/>
        <charset val="204"/>
      </rPr>
      <t xml:space="preserve"> кожный антисептик</t>
    </r>
  </si>
  <si>
    <r>
      <t xml:space="preserve">       3.2.МБОУ СОШ </t>
    </r>
    <r>
      <rPr>
        <b/>
        <sz val="11"/>
        <color theme="1"/>
        <rFont val="Times New Roman"/>
        <family val="1"/>
        <charset val="204"/>
      </rPr>
      <t>№ 1</t>
    </r>
    <r>
      <rPr>
        <sz val="11"/>
        <color theme="1"/>
        <rFont val="Times New Roman"/>
        <family val="1"/>
        <charset val="204"/>
      </rPr>
      <t xml:space="preserve"> с.Кызыл-Мажалык на сумму </t>
    </r>
    <r>
      <rPr>
        <b/>
        <sz val="11"/>
        <color theme="1"/>
        <rFont val="Times New Roman"/>
        <family val="1"/>
        <charset val="204"/>
      </rPr>
      <t>2622447</t>
    </r>
    <r>
      <rPr>
        <sz val="11"/>
        <color theme="1"/>
        <rFont val="Times New Roman"/>
        <family val="1"/>
        <charset val="204"/>
      </rPr>
      <t xml:space="preserve"> тыс.рублей из них </t>
    </r>
    <r>
      <rPr>
        <b/>
        <sz val="11"/>
        <color theme="1"/>
        <rFont val="Times New Roman"/>
        <family val="1"/>
        <charset val="204"/>
      </rPr>
      <t>2510200</t>
    </r>
    <r>
      <rPr>
        <sz val="11"/>
        <color theme="1"/>
        <rFont val="Times New Roman"/>
        <family val="1"/>
        <charset val="204"/>
      </rPr>
      <t xml:space="preserve"> школьный автобус, </t>
    </r>
    <r>
      <rPr>
        <b/>
        <sz val="11"/>
        <color theme="1"/>
        <rFont val="Times New Roman"/>
        <family val="1"/>
        <charset val="204"/>
      </rPr>
      <t>112247</t>
    </r>
    <r>
      <rPr>
        <sz val="11"/>
        <color theme="1"/>
        <rFont val="Times New Roman"/>
        <family val="1"/>
        <charset val="204"/>
      </rPr>
      <t xml:space="preserve"> кожный антисептик</t>
    </r>
  </si>
  <si>
    <r>
      <t xml:space="preserve">       3.4.МБОУ СОШ с.Аянгаты на сумму </t>
    </r>
    <r>
      <rPr>
        <b/>
        <sz val="11"/>
        <color theme="1"/>
        <rFont val="Times New Roman"/>
        <family val="1"/>
        <charset val="204"/>
      </rPr>
      <t>3530486</t>
    </r>
    <r>
      <rPr>
        <sz val="11"/>
        <color theme="1"/>
        <rFont val="Times New Roman"/>
        <family val="1"/>
        <charset val="204"/>
      </rPr>
      <t xml:space="preserve"> тыс.рублей из них </t>
    </r>
    <r>
      <rPr>
        <b/>
        <sz val="11"/>
        <color theme="1"/>
        <rFont val="Times New Roman"/>
        <family val="1"/>
        <charset val="204"/>
      </rPr>
      <t>2137205</t>
    </r>
    <r>
      <rPr>
        <sz val="11"/>
        <color theme="1"/>
        <rFont val="Times New Roman"/>
        <family val="1"/>
        <charset val="204"/>
      </rPr>
      <t xml:space="preserve"> школьный автобус, </t>
    </r>
    <r>
      <rPr>
        <b/>
        <sz val="11"/>
        <color theme="1"/>
        <rFont val="Times New Roman"/>
        <family val="1"/>
        <charset val="204"/>
      </rPr>
      <t>7877</t>
    </r>
    <r>
      <rPr>
        <sz val="11"/>
        <color theme="1"/>
        <rFont val="Times New Roman"/>
        <family val="1"/>
        <charset val="204"/>
      </rPr>
      <t xml:space="preserve"> кожный антисептик, </t>
    </r>
    <r>
      <rPr>
        <b/>
        <sz val="11"/>
        <color theme="1"/>
        <rFont val="Times New Roman"/>
        <family val="1"/>
        <charset val="204"/>
      </rPr>
      <t xml:space="preserve">1385404 </t>
    </r>
    <r>
      <rPr>
        <sz val="11"/>
        <color theme="1"/>
        <rFont val="Times New Roman"/>
        <family val="1"/>
        <charset val="204"/>
      </rPr>
      <t xml:space="preserve"> точка роста</t>
    </r>
  </si>
  <si>
    <r>
      <t xml:space="preserve">       3.5.МБОУ СОШ с.Дон-Терезин на сумму</t>
    </r>
    <r>
      <rPr>
        <b/>
        <sz val="11"/>
        <color theme="1"/>
        <rFont val="Times New Roman"/>
        <family val="1"/>
        <charset val="204"/>
      </rPr>
      <t xml:space="preserve"> 810538 </t>
    </r>
    <r>
      <rPr>
        <sz val="11"/>
        <color theme="1"/>
        <rFont val="Times New Roman"/>
        <family val="1"/>
        <charset val="204"/>
      </rPr>
      <t xml:space="preserve">тыс.рублей из них </t>
    </r>
    <r>
      <rPr>
        <b/>
        <sz val="11"/>
        <color theme="1"/>
        <rFont val="Times New Roman"/>
        <family val="1"/>
        <charset val="204"/>
      </rPr>
      <t>798723</t>
    </r>
    <r>
      <rPr>
        <sz val="11"/>
        <color theme="1"/>
        <rFont val="Times New Roman"/>
        <family val="1"/>
        <charset val="204"/>
      </rPr>
      <t xml:space="preserve"> точка роста, </t>
    </r>
    <r>
      <rPr>
        <b/>
        <sz val="11"/>
        <color theme="1"/>
        <rFont val="Times New Roman"/>
        <family val="1"/>
        <charset val="204"/>
      </rPr>
      <t>11815</t>
    </r>
    <r>
      <rPr>
        <sz val="11"/>
        <color theme="1"/>
        <rFont val="Times New Roman"/>
        <family val="1"/>
        <charset val="204"/>
      </rPr>
      <t xml:space="preserve"> кожный антисептик</t>
    </r>
  </si>
  <si>
    <r>
      <t xml:space="preserve">       3.6.МБОУ СОШ с.Барлык на сумму </t>
    </r>
    <r>
      <rPr>
        <b/>
        <sz val="11"/>
        <color theme="1"/>
        <rFont val="Times New Roman"/>
        <family val="1"/>
        <charset val="204"/>
      </rPr>
      <t>27569</t>
    </r>
    <r>
      <rPr>
        <sz val="11"/>
        <color theme="1"/>
        <rFont val="Times New Roman"/>
        <family val="1"/>
        <charset val="204"/>
      </rPr>
      <t xml:space="preserve"> тыс.рублей кожный антисептик</t>
    </r>
  </si>
  <si>
    <r>
      <t xml:space="preserve">       3.7.МБОУ СОШ с.Бижиктиг-Хая на сумму </t>
    </r>
    <r>
      <rPr>
        <b/>
        <sz val="11"/>
        <color theme="1"/>
        <rFont val="Times New Roman"/>
        <family val="1"/>
        <charset val="204"/>
      </rPr>
      <t xml:space="preserve">1375738 </t>
    </r>
    <r>
      <rPr>
        <sz val="11"/>
        <color theme="1"/>
        <rFont val="Times New Roman"/>
        <family val="1"/>
        <charset val="204"/>
      </rPr>
      <t xml:space="preserve">тыс.рублей из них </t>
    </r>
    <r>
      <rPr>
        <b/>
        <sz val="11"/>
        <color theme="1"/>
        <rFont val="Times New Roman"/>
        <family val="1"/>
        <charset val="204"/>
      </rPr>
      <t>798723</t>
    </r>
    <r>
      <rPr>
        <sz val="11"/>
        <color theme="1"/>
        <rFont val="Times New Roman"/>
        <family val="1"/>
        <charset val="204"/>
      </rPr>
      <t xml:space="preserve"> точка роста, </t>
    </r>
    <r>
      <rPr>
        <b/>
        <sz val="11"/>
        <color theme="1"/>
        <rFont val="Times New Roman"/>
        <family val="1"/>
        <charset val="204"/>
      </rPr>
      <t>11815</t>
    </r>
    <r>
      <rPr>
        <sz val="11"/>
        <color theme="1"/>
        <rFont val="Times New Roman"/>
        <family val="1"/>
        <charset val="204"/>
      </rPr>
      <t xml:space="preserve"> кожный антисептик, </t>
    </r>
    <r>
      <rPr>
        <b/>
        <sz val="11"/>
        <color theme="1"/>
        <rFont val="Times New Roman"/>
        <family val="1"/>
        <charset val="204"/>
      </rPr>
      <t xml:space="preserve">565200 </t>
    </r>
    <r>
      <rPr>
        <sz val="11"/>
        <color theme="1"/>
        <rFont val="Times New Roman"/>
        <family val="1"/>
        <charset val="204"/>
      </rPr>
      <t>цифровая образовательная среда</t>
    </r>
  </si>
  <si>
    <r>
      <t xml:space="preserve">       3.8.МБОУ СОШ с.Шекпээр на сумму </t>
    </r>
    <r>
      <rPr>
        <b/>
        <sz val="11"/>
        <color theme="1"/>
        <rFont val="Times New Roman"/>
        <family val="1"/>
        <charset val="204"/>
      </rPr>
      <t>23631</t>
    </r>
    <r>
      <rPr>
        <sz val="11"/>
        <color theme="1"/>
        <rFont val="Times New Roman"/>
        <family val="1"/>
        <charset val="204"/>
      </rPr>
      <t xml:space="preserve"> тыс.рублей кожный антисептик</t>
    </r>
  </si>
  <si>
    <r>
      <t xml:space="preserve">       3.9.МБОУ СОШ с.Эрги-Барлык на сумму </t>
    </r>
    <r>
      <rPr>
        <b/>
        <sz val="11"/>
        <color theme="1"/>
        <rFont val="Times New Roman"/>
        <family val="1"/>
        <charset val="204"/>
      </rPr>
      <t xml:space="preserve">31508 </t>
    </r>
    <r>
      <rPr>
        <sz val="11"/>
        <color theme="1"/>
        <rFont val="Times New Roman"/>
        <family val="1"/>
        <charset val="204"/>
      </rPr>
      <t>тыс.рублей кожный антисептик</t>
    </r>
  </si>
  <si>
    <r>
      <t xml:space="preserve">       3.10.МБОУ СОШ с.Хонделен на сумму </t>
    </r>
    <r>
      <rPr>
        <b/>
        <sz val="11"/>
        <color theme="1"/>
        <rFont val="Times New Roman"/>
        <family val="1"/>
        <charset val="204"/>
      </rPr>
      <t>569138</t>
    </r>
    <r>
      <rPr>
        <sz val="11"/>
        <color theme="1"/>
        <rFont val="Times New Roman"/>
        <family val="1"/>
        <charset val="204"/>
      </rPr>
      <t xml:space="preserve"> тыс.рублей, из них </t>
    </r>
    <r>
      <rPr>
        <b/>
        <sz val="11"/>
        <color theme="1"/>
        <rFont val="Times New Roman"/>
        <family val="1"/>
        <charset val="204"/>
      </rPr>
      <t>3938</t>
    </r>
    <r>
      <rPr>
        <sz val="11"/>
        <color theme="1"/>
        <rFont val="Times New Roman"/>
        <family val="1"/>
        <charset val="204"/>
      </rPr>
      <t xml:space="preserve"> кожный антисептик, </t>
    </r>
    <r>
      <rPr>
        <b/>
        <sz val="11"/>
        <color theme="1"/>
        <rFont val="Times New Roman"/>
        <family val="1"/>
        <charset val="204"/>
      </rPr>
      <t xml:space="preserve">565200 </t>
    </r>
    <r>
      <rPr>
        <sz val="11"/>
        <color theme="1"/>
        <rFont val="Times New Roman"/>
        <family val="1"/>
        <charset val="204"/>
      </rPr>
      <t>цифровая образовательная среда</t>
    </r>
  </si>
  <si>
    <r>
      <t xml:space="preserve">3. Централизованные поставки на общую сумму </t>
    </r>
    <r>
      <rPr>
        <b/>
        <sz val="11"/>
        <color theme="1"/>
        <rFont val="Times New Roman"/>
        <family val="1"/>
        <charset val="204"/>
      </rPr>
      <t xml:space="preserve">12354413 </t>
    </r>
    <r>
      <rPr>
        <sz val="11"/>
        <color theme="1"/>
        <rFont val="Times New Roman"/>
        <family val="1"/>
        <charset val="204"/>
      </rPr>
      <t>тыс.рублей, втч:</t>
    </r>
  </si>
  <si>
    <r>
      <t xml:space="preserve">       3.3.МБОУ СОШ </t>
    </r>
    <r>
      <rPr>
        <b/>
        <sz val="11"/>
        <color theme="1"/>
        <rFont val="Times New Roman"/>
        <family val="1"/>
        <charset val="204"/>
      </rPr>
      <t xml:space="preserve">№ 2 </t>
    </r>
    <r>
      <rPr>
        <sz val="11"/>
        <color theme="1"/>
        <rFont val="Times New Roman"/>
        <family val="1"/>
        <charset val="204"/>
      </rPr>
      <t xml:space="preserve">с.Кызыл-Мажалык на сумму </t>
    </r>
    <r>
      <rPr>
        <b/>
        <sz val="11"/>
        <color theme="1"/>
        <rFont val="Times New Roman"/>
        <family val="1"/>
        <charset val="204"/>
      </rPr>
      <t xml:space="preserve">2546912 </t>
    </r>
    <r>
      <rPr>
        <sz val="11"/>
        <color theme="1"/>
        <rFont val="Times New Roman"/>
        <family val="1"/>
        <charset val="204"/>
      </rPr>
      <t>тыс.рублей из них</t>
    </r>
    <r>
      <rPr>
        <b/>
        <sz val="11"/>
        <color theme="1"/>
        <rFont val="Times New Roman"/>
        <family val="1"/>
        <charset val="204"/>
      </rPr>
      <t xml:space="preserve"> 230974 </t>
    </r>
    <r>
      <rPr>
        <sz val="11"/>
        <color theme="1"/>
        <rFont val="Times New Roman"/>
        <family val="1"/>
        <charset val="204"/>
      </rPr>
      <t xml:space="preserve">цифровые лаборатории по физике и химии, </t>
    </r>
    <r>
      <rPr>
        <b/>
        <sz val="11"/>
        <color theme="1"/>
        <rFont val="Times New Roman"/>
        <family val="1"/>
        <charset val="204"/>
      </rPr>
      <t>55139</t>
    </r>
    <r>
      <rPr>
        <sz val="11"/>
        <color theme="1"/>
        <rFont val="Times New Roman"/>
        <family val="1"/>
        <charset val="204"/>
      </rPr>
      <t xml:space="preserve"> кожный антисептик, </t>
    </r>
    <r>
      <rPr>
        <b/>
        <sz val="11"/>
        <color theme="1"/>
        <rFont val="Times New Roman"/>
        <family val="1"/>
        <charset val="204"/>
      </rPr>
      <t xml:space="preserve">2260800 </t>
    </r>
    <r>
      <rPr>
        <sz val="11"/>
        <color theme="1"/>
        <rFont val="Times New Roman"/>
        <family val="1"/>
        <charset val="204"/>
      </rPr>
      <t xml:space="preserve"> цифровая образовательная среда</t>
    </r>
  </si>
  <si>
    <r>
      <t xml:space="preserve">                                                                                                                      Приложение №</t>
    </r>
    <r>
      <rPr>
        <b/>
        <sz val="10"/>
        <color theme="1"/>
        <rFont val="Times New Roman"/>
        <family val="1"/>
        <charset val="204"/>
      </rPr>
      <t xml:space="preserve"> 8 </t>
    </r>
    <r>
      <rPr>
        <sz val="10"/>
        <color theme="1"/>
        <rFont val="Times New Roman"/>
        <family val="1"/>
        <charset val="204"/>
      </rPr>
      <t>к отчету КПСЭР</t>
    </r>
  </si>
  <si>
    <t>Централизованные поставки и капремонт:</t>
  </si>
  <si>
    <r>
      <t xml:space="preserve">4. Из администрации Барун-Хемчикского кожууна поступило централизованная поставка контейнеров  МБДОУ детские сады "Аржаан", "Аян", "Арыкчыгаш", "Салгал", "Аленушка", "Аяс" получили контейнера по цене одного 10464 рублей на общую сумму </t>
    </r>
    <r>
      <rPr>
        <b/>
        <sz val="11"/>
        <color theme="1"/>
        <rFont val="Times New Roman"/>
        <family val="1"/>
        <charset val="204"/>
      </rPr>
      <t>62784</t>
    </r>
    <r>
      <rPr>
        <sz val="11"/>
        <color theme="1"/>
        <rFont val="Times New Roman"/>
        <family val="1"/>
        <charset val="204"/>
      </rPr>
      <t xml:space="preserve"> рублей.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</si>
</sst>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0" fontId="5" fillId="0" borderId="0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tabSelected="1" topLeftCell="A204" zoomScaleNormal="100" workbookViewId="0">
      <selection activeCell="F212" sqref="F212"/>
    </sheetView>
  </sheetViews>
  <sheetFormatPr defaultRowHeight="15" x14ac:dyDescent="0.25"/>
  <cols>
    <col min="1" max="1" width="3.5703125" customWidth="1"/>
    <col min="2" max="2" width="40.42578125" customWidth="1"/>
    <col min="3" max="3" width="8.5703125" customWidth="1"/>
    <col min="4" max="4" width="10.140625" customWidth="1"/>
    <col min="5" max="5" width="10" customWidth="1"/>
    <col min="6" max="6" width="9.85546875" customWidth="1"/>
  </cols>
  <sheetData>
    <row r="1" spans="1:7" ht="15" customHeight="1" x14ac:dyDescent="0.25">
      <c r="A1" s="31" t="s">
        <v>146</v>
      </c>
      <c r="B1" s="32"/>
      <c r="C1" s="32"/>
      <c r="D1" s="32"/>
      <c r="E1" s="32"/>
      <c r="F1" s="32"/>
      <c r="G1" s="2"/>
    </row>
    <row r="2" spans="1:7" x14ac:dyDescent="0.25">
      <c r="A2" s="48" t="s">
        <v>112</v>
      </c>
      <c r="B2" s="48"/>
      <c r="C2" s="48"/>
      <c r="D2" s="48"/>
      <c r="E2" s="48"/>
      <c r="F2" s="48"/>
      <c r="G2" s="1"/>
    </row>
    <row r="3" spans="1:7" x14ac:dyDescent="0.25">
      <c r="A3" s="25"/>
      <c r="B3" s="25"/>
      <c r="C3" s="25"/>
      <c r="D3" s="25"/>
      <c r="E3" s="25"/>
      <c r="F3" s="25"/>
      <c r="G3" s="1"/>
    </row>
    <row r="4" spans="1:7" x14ac:dyDescent="0.25">
      <c r="A4" s="35" t="s">
        <v>0</v>
      </c>
      <c r="B4" s="37" t="s">
        <v>1</v>
      </c>
      <c r="C4" s="35" t="s">
        <v>2</v>
      </c>
      <c r="D4" s="33" t="s">
        <v>110</v>
      </c>
      <c r="E4" s="34"/>
      <c r="F4" s="39" t="s">
        <v>3</v>
      </c>
      <c r="G4" s="1"/>
    </row>
    <row r="5" spans="1:7" ht="26.25" customHeight="1" x14ac:dyDescent="0.25">
      <c r="A5" s="36"/>
      <c r="B5" s="38"/>
      <c r="C5" s="36"/>
      <c r="D5" s="12">
        <v>2021</v>
      </c>
      <c r="E5" s="12">
        <v>2022</v>
      </c>
      <c r="F5" s="40"/>
      <c r="G5" s="1"/>
    </row>
    <row r="6" spans="1:7" x14ac:dyDescent="0.25">
      <c r="A6" s="4">
        <v>1</v>
      </c>
      <c r="B6" s="13" t="s">
        <v>10</v>
      </c>
      <c r="C6" s="5" t="s">
        <v>11</v>
      </c>
      <c r="D6" s="4">
        <f>D7+D8+D9+D10</f>
        <v>24</v>
      </c>
      <c r="E6" s="4">
        <f>E7+E8+E9+E10</f>
        <v>24</v>
      </c>
      <c r="F6" s="4">
        <f t="shared" ref="F6:F13" si="0">E6-D6</f>
        <v>0</v>
      </c>
      <c r="G6" s="1"/>
    </row>
    <row r="7" spans="1:7" x14ac:dyDescent="0.25">
      <c r="A7" s="3"/>
      <c r="B7" s="14" t="s">
        <v>125</v>
      </c>
      <c r="C7" s="6" t="s">
        <v>11</v>
      </c>
      <c r="D7" s="3">
        <v>10</v>
      </c>
      <c r="E7" s="3">
        <v>10</v>
      </c>
      <c r="F7" s="3">
        <f t="shared" si="0"/>
        <v>0</v>
      </c>
      <c r="G7" s="1"/>
    </row>
    <row r="8" spans="1:7" x14ac:dyDescent="0.25">
      <c r="A8" s="3"/>
      <c r="B8" s="14" t="s">
        <v>126</v>
      </c>
      <c r="C8" s="6" t="s">
        <v>11</v>
      </c>
      <c r="D8" s="3">
        <v>12</v>
      </c>
      <c r="E8" s="3">
        <v>12</v>
      </c>
      <c r="F8" s="3">
        <f t="shared" si="0"/>
        <v>0</v>
      </c>
      <c r="G8" s="1"/>
    </row>
    <row r="9" spans="1:7" x14ac:dyDescent="0.25">
      <c r="A9" s="3"/>
      <c r="B9" s="14" t="s">
        <v>29</v>
      </c>
      <c r="C9" s="6" t="s">
        <v>11</v>
      </c>
      <c r="D9" s="3">
        <v>1</v>
      </c>
      <c r="E9" s="3">
        <v>1</v>
      </c>
      <c r="F9" s="3">
        <f t="shared" si="0"/>
        <v>0</v>
      </c>
      <c r="G9" s="1"/>
    </row>
    <row r="10" spans="1:7" x14ac:dyDescent="0.25">
      <c r="A10" s="3"/>
      <c r="B10" s="14" t="s">
        <v>31</v>
      </c>
      <c r="C10" s="6" t="s">
        <v>11</v>
      </c>
      <c r="D10" s="3">
        <v>1</v>
      </c>
      <c r="E10" s="3">
        <v>1</v>
      </c>
      <c r="F10" s="3">
        <f t="shared" si="0"/>
        <v>0</v>
      </c>
      <c r="G10" s="1"/>
    </row>
    <row r="11" spans="1:7" x14ac:dyDescent="0.25">
      <c r="A11" s="4">
        <v>2</v>
      </c>
      <c r="B11" s="13" t="s">
        <v>114</v>
      </c>
      <c r="C11" s="5" t="s">
        <v>32</v>
      </c>
      <c r="D11" s="4">
        <f>D16+D22+D26</f>
        <v>2500</v>
      </c>
      <c r="E11" s="4">
        <f>E16+E22+E26</f>
        <v>2364</v>
      </c>
      <c r="F11" s="4">
        <f t="shared" si="0"/>
        <v>-136</v>
      </c>
      <c r="G11" s="1"/>
    </row>
    <row r="12" spans="1:7" ht="16.5" customHeight="1" x14ac:dyDescent="0.25">
      <c r="A12" s="3"/>
      <c r="B12" s="14" t="s">
        <v>33</v>
      </c>
      <c r="C12" s="6" t="s">
        <v>32</v>
      </c>
      <c r="D12" s="3">
        <v>211</v>
      </c>
      <c r="E12" s="3">
        <v>224</v>
      </c>
      <c r="F12" s="3">
        <f t="shared" si="0"/>
        <v>13</v>
      </c>
      <c r="G12" s="1"/>
    </row>
    <row r="13" spans="1:7" ht="15.75" customHeight="1" x14ac:dyDescent="0.25">
      <c r="A13" s="3"/>
      <c r="B13" s="14" t="s">
        <v>34</v>
      </c>
      <c r="C13" s="6" t="s">
        <v>32</v>
      </c>
      <c r="D13" s="3">
        <v>245</v>
      </c>
      <c r="E13" s="3">
        <v>216</v>
      </c>
      <c r="F13" s="3">
        <f t="shared" si="0"/>
        <v>-29</v>
      </c>
      <c r="G13" s="1"/>
    </row>
    <row r="14" spans="1:7" ht="16.5" customHeight="1" x14ac:dyDescent="0.25">
      <c r="A14" s="3"/>
      <c r="B14" s="14" t="s">
        <v>35</v>
      </c>
      <c r="C14" s="6" t="s">
        <v>32</v>
      </c>
      <c r="D14" s="3">
        <v>254</v>
      </c>
      <c r="E14" s="3">
        <v>239</v>
      </c>
      <c r="F14" s="3">
        <f t="shared" ref="F14:F26" si="1">E14-D14</f>
        <v>-15</v>
      </c>
      <c r="G14" s="1"/>
    </row>
    <row r="15" spans="1:7" ht="16.5" customHeight="1" x14ac:dyDescent="0.25">
      <c r="A15" s="3"/>
      <c r="B15" s="14" t="s">
        <v>36</v>
      </c>
      <c r="C15" s="6" t="s">
        <v>32</v>
      </c>
      <c r="D15" s="3">
        <v>249</v>
      </c>
      <c r="E15" s="3">
        <v>250</v>
      </c>
      <c r="F15" s="3">
        <f t="shared" si="1"/>
        <v>1</v>
      </c>
      <c r="G15" s="1"/>
    </row>
    <row r="16" spans="1:7" x14ac:dyDescent="0.25">
      <c r="A16" s="3"/>
      <c r="B16" s="13" t="s">
        <v>37</v>
      </c>
      <c r="C16" s="5" t="s">
        <v>32</v>
      </c>
      <c r="D16" s="4">
        <f>SUM(D12:D15)</f>
        <v>959</v>
      </c>
      <c r="E16" s="4">
        <f>SUM(E12:E15)</f>
        <v>929</v>
      </c>
      <c r="F16" s="4">
        <f t="shared" si="1"/>
        <v>-30</v>
      </c>
      <c r="G16" s="1"/>
    </row>
    <row r="17" spans="1:7" ht="17.25" customHeight="1" x14ac:dyDescent="0.25">
      <c r="A17" s="3"/>
      <c r="B17" s="14" t="s">
        <v>38</v>
      </c>
      <c r="C17" s="6" t="s">
        <v>32</v>
      </c>
      <c r="D17" s="3">
        <v>229</v>
      </c>
      <c r="E17" s="3">
        <v>233</v>
      </c>
      <c r="F17" s="3">
        <f t="shared" si="1"/>
        <v>4</v>
      </c>
      <c r="G17" s="1"/>
    </row>
    <row r="18" spans="1:7" ht="17.25" customHeight="1" x14ac:dyDescent="0.25">
      <c r="A18" s="3"/>
      <c r="B18" s="14" t="s">
        <v>39</v>
      </c>
      <c r="C18" s="6" t="s">
        <v>32</v>
      </c>
      <c r="D18" s="3">
        <v>254</v>
      </c>
      <c r="E18" s="3">
        <v>227</v>
      </c>
      <c r="F18" s="3">
        <f t="shared" si="1"/>
        <v>-27</v>
      </c>
      <c r="G18" s="1"/>
    </row>
    <row r="19" spans="1:7" ht="17.25" customHeight="1" x14ac:dyDescent="0.25">
      <c r="A19" s="3"/>
      <c r="B19" s="14" t="s">
        <v>40</v>
      </c>
      <c r="C19" s="6" t="s">
        <v>32</v>
      </c>
      <c r="D19" s="3">
        <v>237</v>
      </c>
      <c r="E19" s="3">
        <v>250</v>
      </c>
      <c r="F19" s="3">
        <f t="shared" si="1"/>
        <v>13</v>
      </c>
      <c r="G19" s="1"/>
    </row>
    <row r="20" spans="1:7" ht="18" customHeight="1" x14ac:dyDescent="0.25">
      <c r="A20" s="3"/>
      <c r="B20" s="14" t="s">
        <v>41</v>
      </c>
      <c r="C20" s="6" t="s">
        <v>32</v>
      </c>
      <c r="D20" s="3">
        <v>190</v>
      </c>
      <c r="E20" s="3">
        <v>229</v>
      </c>
      <c r="F20" s="3">
        <f t="shared" si="1"/>
        <v>39</v>
      </c>
      <c r="G20" s="1"/>
    </row>
    <row r="21" spans="1:7" ht="17.25" customHeight="1" x14ac:dyDescent="0.25">
      <c r="A21" s="3"/>
      <c r="B21" s="14" t="s">
        <v>42</v>
      </c>
      <c r="C21" s="6" t="s">
        <v>32</v>
      </c>
      <c r="D21" s="3">
        <v>195</v>
      </c>
      <c r="E21" s="3">
        <v>271</v>
      </c>
      <c r="F21" s="3">
        <f t="shared" si="1"/>
        <v>76</v>
      </c>
      <c r="G21" s="1"/>
    </row>
    <row r="22" spans="1:7" ht="18.75" customHeight="1" x14ac:dyDescent="0.25">
      <c r="A22" s="3"/>
      <c r="B22" s="13" t="s">
        <v>43</v>
      </c>
      <c r="C22" s="5" t="s">
        <v>32</v>
      </c>
      <c r="D22" s="4">
        <f>SUM(D17:D21)</f>
        <v>1105</v>
      </c>
      <c r="E22" s="4">
        <f>SUM(E17:E21)</f>
        <v>1210</v>
      </c>
      <c r="F22" s="4">
        <f t="shared" si="1"/>
        <v>105</v>
      </c>
      <c r="G22" s="1"/>
    </row>
    <row r="23" spans="1:7" x14ac:dyDescent="0.25">
      <c r="A23" s="3"/>
      <c r="B23" s="14" t="s">
        <v>44</v>
      </c>
      <c r="C23" s="6" t="s">
        <v>32</v>
      </c>
      <c r="D23" s="3">
        <v>150</v>
      </c>
      <c r="E23" s="3">
        <v>111</v>
      </c>
      <c r="F23" s="3">
        <f t="shared" si="1"/>
        <v>-39</v>
      </c>
      <c r="G23" s="1"/>
    </row>
    <row r="24" spans="1:7" x14ac:dyDescent="0.25">
      <c r="A24" s="3"/>
      <c r="B24" s="14" t="s">
        <v>45</v>
      </c>
      <c r="C24" s="6" t="s">
        <v>32</v>
      </c>
      <c r="D24" s="3">
        <v>268</v>
      </c>
      <c r="E24" s="3">
        <v>103</v>
      </c>
      <c r="F24" s="3">
        <f t="shared" si="1"/>
        <v>-165</v>
      </c>
      <c r="G24" s="1"/>
    </row>
    <row r="25" spans="1:7" x14ac:dyDescent="0.25">
      <c r="A25" s="3"/>
      <c r="B25" s="14" t="s">
        <v>46</v>
      </c>
      <c r="C25" s="6" t="s">
        <v>32</v>
      </c>
      <c r="D25" s="3">
        <v>18</v>
      </c>
      <c r="E25" s="3">
        <v>11</v>
      </c>
      <c r="F25" s="3">
        <f t="shared" si="1"/>
        <v>-7</v>
      </c>
      <c r="G25" s="1"/>
    </row>
    <row r="26" spans="1:7" x14ac:dyDescent="0.25">
      <c r="A26" s="3"/>
      <c r="B26" s="13" t="s">
        <v>47</v>
      </c>
      <c r="C26" s="5" t="s">
        <v>32</v>
      </c>
      <c r="D26" s="4">
        <f>SUM(D23:D25)</f>
        <v>436</v>
      </c>
      <c r="E26" s="4">
        <f>SUM(E23:E25)</f>
        <v>225</v>
      </c>
      <c r="F26" s="4">
        <f t="shared" si="1"/>
        <v>-211</v>
      </c>
      <c r="G26" s="1"/>
    </row>
    <row r="27" spans="1:7" x14ac:dyDescent="0.25">
      <c r="A27" s="4">
        <v>3</v>
      </c>
      <c r="B27" s="13" t="s">
        <v>48</v>
      </c>
      <c r="C27" s="5" t="s">
        <v>32</v>
      </c>
      <c r="D27" s="4">
        <f>D24+D25</f>
        <v>286</v>
      </c>
      <c r="E27" s="4">
        <f>E24+E25</f>
        <v>114</v>
      </c>
      <c r="F27" s="4">
        <f t="shared" ref="F27:F71" si="2">E27-D27</f>
        <v>-172</v>
      </c>
      <c r="G27" s="1"/>
    </row>
    <row r="28" spans="1:7" x14ac:dyDescent="0.25">
      <c r="A28" s="3"/>
      <c r="B28" s="14" t="s">
        <v>49</v>
      </c>
      <c r="C28" s="6" t="s">
        <v>32</v>
      </c>
      <c r="D28" s="3">
        <v>0</v>
      </c>
      <c r="E28" s="3">
        <v>1</v>
      </c>
      <c r="F28" s="3">
        <f t="shared" si="2"/>
        <v>1</v>
      </c>
      <c r="G28" s="1"/>
    </row>
    <row r="29" spans="1:7" x14ac:dyDescent="0.25">
      <c r="A29" s="4">
        <v>4</v>
      </c>
      <c r="B29" s="13" t="s">
        <v>124</v>
      </c>
      <c r="C29" s="5" t="s">
        <v>11</v>
      </c>
      <c r="D29" s="4">
        <f>SUM(D30:D33)</f>
        <v>151</v>
      </c>
      <c r="E29" s="4">
        <f t="shared" ref="E29:F29" si="3">SUM(E30:E33)</f>
        <v>156</v>
      </c>
      <c r="F29" s="4">
        <f t="shared" si="3"/>
        <v>5</v>
      </c>
      <c r="G29" s="1"/>
    </row>
    <row r="30" spans="1:7" x14ac:dyDescent="0.25">
      <c r="A30" s="3"/>
      <c r="B30" s="14" t="s">
        <v>50</v>
      </c>
      <c r="C30" s="6" t="s">
        <v>11</v>
      </c>
      <c r="D30" s="3">
        <v>61</v>
      </c>
      <c r="E30" s="3">
        <v>62</v>
      </c>
      <c r="F30" s="3">
        <f t="shared" si="2"/>
        <v>1</v>
      </c>
      <c r="G30" s="1"/>
    </row>
    <row r="31" spans="1:7" x14ac:dyDescent="0.25">
      <c r="A31" s="3"/>
      <c r="B31" s="14" t="s">
        <v>51</v>
      </c>
      <c r="C31" s="6" t="s">
        <v>11</v>
      </c>
      <c r="D31" s="3">
        <v>67</v>
      </c>
      <c r="E31" s="3">
        <v>69</v>
      </c>
      <c r="F31" s="3">
        <f t="shared" si="2"/>
        <v>2</v>
      </c>
      <c r="G31" s="1"/>
    </row>
    <row r="32" spans="1:7" x14ac:dyDescent="0.25">
      <c r="A32" s="3"/>
      <c r="B32" s="14" t="s">
        <v>52</v>
      </c>
      <c r="C32" s="6" t="s">
        <v>11</v>
      </c>
      <c r="D32" s="3">
        <v>22</v>
      </c>
      <c r="E32" s="3">
        <v>24</v>
      </c>
      <c r="F32" s="3">
        <f t="shared" si="2"/>
        <v>2</v>
      </c>
      <c r="G32" s="1"/>
    </row>
    <row r="33" spans="1:7" x14ac:dyDescent="0.25">
      <c r="A33" s="3"/>
      <c r="B33" s="14" t="s">
        <v>53</v>
      </c>
      <c r="C33" s="6" t="s">
        <v>11</v>
      </c>
      <c r="D33" s="3">
        <v>1</v>
      </c>
      <c r="E33" s="3">
        <v>1</v>
      </c>
      <c r="F33" s="3">
        <f t="shared" si="2"/>
        <v>0</v>
      </c>
      <c r="G33" s="1"/>
    </row>
    <row r="34" spans="1:7" x14ac:dyDescent="0.25">
      <c r="A34" s="4">
        <v>5</v>
      </c>
      <c r="B34" s="13" t="s">
        <v>54</v>
      </c>
      <c r="C34" s="5" t="s">
        <v>32</v>
      </c>
      <c r="D34" s="10">
        <f>D35+D36+D37+D38/4</f>
        <v>55.713848788842675</v>
      </c>
      <c r="E34" s="10">
        <f>E35+E36+E37+E38/4</f>
        <v>44.186769518466569</v>
      </c>
      <c r="F34" s="10">
        <f t="shared" ref="F34" si="4">F35+F36+F37+F38</f>
        <v>-16.777079270376099</v>
      </c>
      <c r="G34" s="1"/>
    </row>
    <row r="35" spans="1:7" x14ac:dyDescent="0.25">
      <c r="A35" s="3"/>
      <c r="B35" s="14" t="s">
        <v>50</v>
      </c>
      <c r="C35" s="6" t="s">
        <v>32</v>
      </c>
      <c r="D35" s="8">
        <f>D16/D30</f>
        <v>15.721311475409836</v>
      </c>
      <c r="E35" s="8">
        <f>E16/E30</f>
        <v>14.983870967741936</v>
      </c>
      <c r="F35" s="8">
        <f t="shared" si="2"/>
        <v>-0.73744050766790004</v>
      </c>
      <c r="G35" s="1"/>
    </row>
    <row r="36" spans="1:7" x14ac:dyDescent="0.25">
      <c r="A36" s="3"/>
      <c r="B36" s="14" t="s">
        <v>51</v>
      </c>
      <c r="C36" s="6" t="s">
        <v>32</v>
      </c>
      <c r="D36" s="8">
        <f>D22/D31</f>
        <v>16.492537313432837</v>
      </c>
      <c r="E36" s="8">
        <f>E22/E31</f>
        <v>17.536231884057973</v>
      </c>
      <c r="F36" s="7">
        <f t="shared" si="2"/>
        <v>1.043694570625135</v>
      </c>
      <c r="G36" s="1"/>
    </row>
    <row r="37" spans="1:7" x14ac:dyDescent="0.25">
      <c r="A37" s="3"/>
      <c r="B37" s="14" t="s">
        <v>52</v>
      </c>
      <c r="C37" s="6" t="s">
        <v>32</v>
      </c>
      <c r="D37" s="8">
        <f>(D23+D24)/D32</f>
        <v>19</v>
      </c>
      <c r="E37" s="8">
        <f>(E23+E24)/E32</f>
        <v>8.9166666666666661</v>
      </c>
      <c r="F37" s="7">
        <f t="shared" si="2"/>
        <v>-10.083333333333334</v>
      </c>
      <c r="G37" s="1"/>
    </row>
    <row r="38" spans="1:7" x14ac:dyDescent="0.25">
      <c r="A38" s="3"/>
      <c r="B38" s="14" t="s">
        <v>53</v>
      </c>
      <c r="C38" s="6" t="s">
        <v>32</v>
      </c>
      <c r="D38" s="8">
        <f>D25/D33</f>
        <v>18</v>
      </c>
      <c r="E38" s="8">
        <f>E25/E33</f>
        <v>11</v>
      </c>
      <c r="F38" s="3">
        <f t="shared" si="2"/>
        <v>-7</v>
      </c>
      <c r="G38" s="1"/>
    </row>
    <row r="39" spans="1:7" x14ac:dyDescent="0.25">
      <c r="A39" s="4">
        <v>6</v>
      </c>
      <c r="B39" s="13" t="s">
        <v>55</v>
      </c>
      <c r="C39" s="5" t="s">
        <v>32</v>
      </c>
      <c r="D39" s="4">
        <f>D40+D48+D52+D56</f>
        <v>1110</v>
      </c>
      <c r="E39" s="4">
        <f>E40+E48+E52+E56</f>
        <v>1106</v>
      </c>
      <c r="F39" s="4">
        <f>F40+F48+F52+F56</f>
        <v>-4</v>
      </c>
      <c r="G39" s="1"/>
    </row>
    <row r="40" spans="1:7" x14ac:dyDescent="0.25">
      <c r="A40" s="3"/>
      <c r="B40" s="13" t="s">
        <v>56</v>
      </c>
      <c r="C40" s="5" t="s">
        <v>32</v>
      </c>
      <c r="D40" s="4">
        <f>D41+D46+D47</f>
        <v>631</v>
      </c>
      <c r="E40" s="4">
        <f>E41+E46+E47</f>
        <v>635</v>
      </c>
      <c r="F40" s="4">
        <f>F41+F46+F47</f>
        <v>4</v>
      </c>
      <c r="G40" s="1"/>
    </row>
    <row r="41" spans="1:7" x14ac:dyDescent="0.25">
      <c r="A41" s="3"/>
      <c r="B41" s="13" t="s">
        <v>57</v>
      </c>
      <c r="C41" s="5" t="s">
        <v>32</v>
      </c>
      <c r="D41" s="4">
        <f>SUM(D42:D45)</f>
        <v>306</v>
      </c>
      <c r="E41" s="4">
        <f>SUM(E42:E45)</f>
        <v>317</v>
      </c>
      <c r="F41" s="4">
        <f>SUM(F42:F45)</f>
        <v>11</v>
      </c>
      <c r="G41" s="1"/>
    </row>
    <row r="42" spans="1:7" x14ac:dyDescent="0.25">
      <c r="A42" s="3"/>
      <c r="B42" s="14" t="s">
        <v>58</v>
      </c>
      <c r="C42" s="6" t="s">
        <v>32</v>
      </c>
      <c r="D42" s="3">
        <v>53</v>
      </c>
      <c r="E42" s="3">
        <v>57</v>
      </c>
      <c r="F42" s="3">
        <f t="shared" si="2"/>
        <v>4</v>
      </c>
      <c r="G42" s="1"/>
    </row>
    <row r="43" spans="1:7" x14ac:dyDescent="0.25">
      <c r="A43" s="3"/>
      <c r="B43" s="14" t="s">
        <v>59</v>
      </c>
      <c r="C43" s="6" t="s">
        <v>32</v>
      </c>
      <c r="D43" s="3">
        <v>138</v>
      </c>
      <c r="E43" s="3">
        <v>132</v>
      </c>
      <c r="F43" s="3">
        <f t="shared" si="2"/>
        <v>-6</v>
      </c>
      <c r="G43" s="1"/>
    </row>
    <row r="44" spans="1:7" x14ac:dyDescent="0.25">
      <c r="A44" s="3"/>
      <c r="B44" s="14" t="s">
        <v>60</v>
      </c>
      <c r="C44" s="6" t="s">
        <v>32</v>
      </c>
      <c r="D44" s="3">
        <v>65</v>
      </c>
      <c r="E44" s="3">
        <v>78</v>
      </c>
      <c r="F44" s="3">
        <f t="shared" si="2"/>
        <v>13</v>
      </c>
      <c r="G44" s="1"/>
    </row>
    <row r="45" spans="1:7" x14ac:dyDescent="0.25">
      <c r="A45" s="3"/>
      <c r="B45" s="14" t="s">
        <v>113</v>
      </c>
      <c r="C45" s="6" t="s">
        <v>32</v>
      </c>
      <c r="D45" s="3">
        <v>50</v>
      </c>
      <c r="E45" s="3">
        <v>50</v>
      </c>
      <c r="F45" s="3">
        <f t="shared" si="2"/>
        <v>0</v>
      </c>
      <c r="G45" s="1"/>
    </row>
    <row r="46" spans="1:7" x14ac:dyDescent="0.25">
      <c r="A46" s="3"/>
      <c r="B46" s="14" t="s">
        <v>62</v>
      </c>
      <c r="C46" s="6" t="s">
        <v>32</v>
      </c>
      <c r="D46" s="3">
        <v>56</v>
      </c>
      <c r="E46" s="3">
        <v>56</v>
      </c>
      <c r="F46" s="3">
        <f t="shared" si="2"/>
        <v>0</v>
      </c>
      <c r="G46" s="1"/>
    </row>
    <row r="47" spans="1:7" x14ac:dyDescent="0.25">
      <c r="A47" s="3"/>
      <c r="B47" s="14" t="s">
        <v>63</v>
      </c>
      <c r="C47" s="6" t="s">
        <v>32</v>
      </c>
      <c r="D47" s="3">
        <v>269</v>
      </c>
      <c r="E47" s="3">
        <v>262</v>
      </c>
      <c r="F47" s="3">
        <f t="shared" si="2"/>
        <v>-7</v>
      </c>
      <c r="G47" s="1"/>
    </row>
    <row r="48" spans="1:7" x14ac:dyDescent="0.25">
      <c r="A48" s="3"/>
      <c r="B48" s="13" t="s">
        <v>64</v>
      </c>
      <c r="C48" s="5" t="s">
        <v>32</v>
      </c>
      <c r="D48" s="4">
        <f>D49+D50+D51</f>
        <v>377</v>
      </c>
      <c r="E48" s="4">
        <f t="shared" ref="E48:F48" si="5">E49+E50+E51</f>
        <v>371</v>
      </c>
      <c r="F48" s="4">
        <f t="shared" si="5"/>
        <v>-6</v>
      </c>
      <c r="G48" s="1"/>
    </row>
    <row r="49" spans="1:7" x14ac:dyDescent="0.25">
      <c r="A49" s="3"/>
      <c r="B49" s="14" t="s">
        <v>65</v>
      </c>
      <c r="C49" s="6" t="s">
        <v>32</v>
      </c>
      <c r="D49" s="3">
        <v>136</v>
      </c>
      <c r="E49" s="3">
        <v>130</v>
      </c>
      <c r="F49" s="3">
        <f t="shared" si="2"/>
        <v>-6</v>
      </c>
      <c r="G49" s="1"/>
    </row>
    <row r="50" spans="1:7" x14ac:dyDescent="0.25">
      <c r="A50" s="3"/>
      <c r="B50" s="14" t="s">
        <v>62</v>
      </c>
      <c r="C50" s="6" t="s">
        <v>32</v>
      </c>
      <c r="D50" s="3">
        <v>12</v>
      </c>
      <c r="E50" s="3">
        <v>12</v>
      </c>
      <c r="F50" s="3">
        <f t="shared" si="2"/>
        <v>0</v>
      </c>
      <c r="G50" s="1"/>
    </row>
    <row r="51" spans="1:7" x14ac:dyDescent="0.25">
      <c r="A51" s="3"/>
      <c r="B51" s="14" t="s">
        <v>63</v>
      </c>
      <c r="C51" s="6" t="s">
        <v>32</v>
      </c>
      <c r="D51" s="3">
        <v>229</v>
      </c>
      <c r="E51" s="3">
        <v>229</v>
      </c>
      <c r="F51" s="3">
        <f t="shared" si="2"/>
        <v>0</v>
      </c>
      <c r="G51" s="1"/>
    </row>
    <row r="52" spans="1:7" ht="15.75" customHeight="1" x14ac:dyDescent="0.25">
      <c r="A52" s="3"/>
      <c r="B52" s="13" t="s">
        <v>66</v>
      </c>
      <c r="C52" s="5" t="s">
        <v>32</v>
      </c>
      <c r="D52" s="4">
        <f t="shared" ref="D52:F52" si="6">SUM(D53:D55)</f>
        <v>48</v>
      </c>
      <c r="E52" s="4">
        <f t="shared" si="6"/>
        <v>48</v>
      </c>
      <c r="F52" s="4">
        <f t="shared" si="6"/>
        <v>0</v>
      </c>
      <c r="G52" s="1"/>
    </row>
    <row r="53" spans="1:7" x14ac:dyDescent="0.25">
      <c r="A53" s="3"/>
      <c r="B53" s="14" t="s">
        <v>65</v>
      </c>
      <c r="C53" s="6" t="s">
        <v>32</v>
      </c>
      <c r="D53" s="3">
        <v>23</v>
      </c>
      <c r="E53" s="3">
        <v>23</v>
      </c>
      <c r="F53" s="3">
        <f t="shared" si="2"/>
        <v>0</v>
      </c>
      <c r="G53" s="1"/>
    </row>
    <row r="54" spans="1:7" x14ac:dyDescent="0.25">
      <c r="A54" s="3"/>
      <c r="B54" s="14" t="s">
        <v>62</v>
      </c>
      <c r="C54" s="6" t="s">
        <v>32</v>
      </c>
      <c r="D54" s="3">
        <v>3</v>
      </c>
      <c r="E54" s="3">
        <v>3</v>
      </c>
      <c r="F54" s="3">
        <f t="shared" si="2"/>
        <v>0</v>
      </c>
      <c r="G54" s="1"/>
    </row>
    <row r="55" spans="1:7" x14ac:dyDescent="0.25">
      <c r="A55" s="3"/>
      <c r="B55" s="14" t="s">
        <v>63</v>
      </c>
      <c r="C55" s="6" t="s">
        <v>32</v>
      </c>
      <c r="D55" s="3">
        <v>22</v>
      </c>
      <c r="E55" s="3">
        <v>22</v>
      </c>
      <c r="F55" s="3">
        <f t="shared" si="2"/>
        <v>0</v>
      </c>
      <c r="G55" s="1"/>
    </row>
    <row r="56" spans="1:7" ht="16.5" customHeight="1" x14ac:dyDescent="0.25">
      <c r="A56" s="3"/>
      <c r="B56" s="13" t="s">
        <v>67</v>
      </c>
      <c r="C56" s="5" t="s">
        <v>32</v>
      </c>
      <c r="D56" s="4">
        <f t="shared" ref="D56:F56" si="7">SUM(D57:D60)</f>
        <v>54</v>
      </c>
      <c r="E56" s="4">
        <f t="shared" si="7"/>
        <v>52</v>
      </c>
      <c r="F56" s="4">
        <f t="shared" si="7"/>
        <v>-2</v>
      </c>
      <c r="G56" s="1"/>
    </row>
    <row r="57" spans="1:7" x14ac:dyDescent="0.25">
      <c r="A57" s="3"/>
      <c r="B57" s="14" t="s">
        <v>68</v>
      </c>
      <c r="C57" s="6" t="s">
        <v>32</v>
      </c>
      <c r="D57" s="3">
        <v>13</v>
      </c>
      <c r="E57" s="3">
        <v>13</v>
      </c>
      <c r="F57" s="3">
        <f t="shared" si="2"/>
        <v>0</v>
      </c>
      <c r="G57" s="1"/>
    </row>
    <row r="58" spans="1:7" x14ac:dyDescent="0.25">
      <c r="A58" s="3"/>
      <c r="B58" s="14" t="s">
        <v>62</v>
      </c>
      <c r="C58" s="6" t="s">
        <v>32</v>
      </c>
      <c r="D58" s="3">
        <v>3</v>
      </c>
      <c r="E58" s="3">
        <v>3</v>
      </c>
      <c r="F58" s="3">
        <f t="shared" si="2"/>
        <v>0</v>
      </c>
      <c r="G58" s="1"/>
    </row>
    <row r="59" spans="1:7" x14ac:dyDescent="0.25">
      <c r="A59" s="3"/>
      <c r="B59" s="14" t="s">
        <v>69</v>
      </c>
      <c r="C59" s="6" t="s">
        <v>32</v>
      </c>
      <c r="D59" s="3">
        <v>22</v>
      </c>
      <c r="E59" s="3">
        <v>22</v>
      </c>
      <c r="F59" s="3">
        <f t="shared" si="2"/>
        <v>0</v>
      </c>
      <c r="G59" s="1"/>
    </row>
    <row r="60" spans="1:7" x14ac:dyDescent="0.25">
      <c r="A60" s="3"/>
      <c r="B60" s="14" t="s">
        <v>63</v>
      </c>
      <c r="C60" s="6" t="s">
        <v>32</v>
      </c>
      <c r="D60" s="3">
        <v>16</v>
      </c>
      <c r="E60" s="3">
        <v>14</v>
      </c>
      <c r="F60" s="3">
        <f t="shared" si="2"/>
        <v>-2</v>
      </c>
      <c r="G60" s="1"/>
    </row>
    <row r="61" spans="1:7" x14ac:dyDescent="0.25">
      <c r="A61" s="4">
        <v>7</v>
      </c>
      <c r="B61" s="13" t="s">
        <v>121</v>
      </c>
      <c r="C61" s="5" t="s">
        <v>11</v>
      </c>
      <c r="D61" s="4">
        <v>45</v>
      </c>
      <c r="E61" s="4">
        <v>45</v>
      </c>
      <c r="F61" s="4">
        <f t="shared" si="2"/>
        <v>0</v>
      </c>
      <c r="G61" s="1"/>
    </row>
    <row r="62" spans="1:7" x14ac:dyDescent="0.25">
      <c r="A62" s="4">
        <v>8</v>
      </c>
      <c r="B62" s="13" t="s">
        <v>122</v>
      </c>
      <c r="C62" s="5" t="s">
        <v>32</v>
      </c>
      <c r="D62" s="4">
        <f>SUM(D63:D68)</f>
        <v>970</v>
      </c>
      <c r="E62" s="4">
        <f>SUM(E63:E68)</f>
        <v>989</v>
      </c>
      <c r="F62" s="4">
        <f t="shared" si="2"/>
        <v>19</v>
      </c>
      <c r="G62" s="1"/>
    </row>
    <row r="63" spans="1:7" x14ac:dyDescent="0.25">
      <c r="A63" s="4"/>
      <c r="B63" s="14" t="s">
        <v>115</v>
      </c>
      <c r="C63" s="6" t="s">
        <v>32</v>
      </c>
      <c r="D63" s="3">
        <v>71</v>
      </c>
      <c r="E63" s="3">
        <v>84</v>
      </c>
      <c r="F63" s="3">
        <f t="shared" ref="F63:F68" si="8">E63-D63</f>
        <v>13</v>
      </c>
      <c r="G63" s="1"/>
    </row>
    <row r="64" spans="1:7" x14ac:dyDescent="0.25">
      <c r="A64" s="4"/>
      <c r="B64" s="14" t="s">
        <v>116</v>
      </c>
      <c r="C64" s="6" t="s">
        <v>32</v>
      </c>
      <c r="D64" s="3">
        <v>172</v>
      </c>
      <c r="E64" s="3">
        <v>154</v>
      </c>
      <c r="F64" s="3">
        <f t="shared" si="8"/>
        <v>-18</v>
      </c>
      <c r="G64" s="1"/>
    </row>
    <row r="65" spans="1:7" x14ac:dyDescent="0.25">
      <c r="A65" s="4"/>
      <c r="B65" s="14" t="s">
        <v>117</v>
      </c>
      <c r="C65" s="6" t="s">
        <v>32</v>
      </c>
      <c r="D65" s="3">
        <v>167</v>
      </c>
      <c r="E65" s="3">
        <v>196</v>
      </c>
      <c r="F65" s="3">
        <f t="shared" si="8"/>
        <v>29</v>
      </c>
      <c r="G65" s="1"/>
    </row>
    <row r="66" spans="1:7" x14ac:dyDescent="0.25">
      <c r="A66" s="4"/>
      <c r="B66" s="14" t="s">
        <v>118</v>
      </c>
      <c r="C66" s="6" t="s">
        <v>32</v>
      </c>
      <c r="D66" s="3">
        <v>215</v>
      </c>
      <c r="E66" s="3">
        <v>183</v>
      </c>
      <c r="F66" s="3">
        <f t="shared" si="8"/>
        <v>-32</v>
      </c>
      <c r="G66" s="1"/>
    </row>
    <row r="67" spans="1:7" x14ac:dyDescent="0.25">
      <c r="A67" s="4"/>
      <c r="B67" s="14" t="s">
        <v>119</v>
      </c>
      <c r="C67" s="6" t="s">
        <v>32</v>
      </c>
      <c r="D67" s="3">
        <v>197</v>
      </c>
      <c r="E67" s="3">
        <v>200</v>
      </c>
      <c r="F67" s="3">
        <f t="shared" si="8"/>
        <v>3</v>
      </c>
      <c r="G67" s="1"/>
    </row>
    <row r="68" spans="1:7" x14ac:dyDescent="0.25">
      <c r="A68" s="4"/>
      <c r="B68" s="14" t="s">
        <v>120</v>
      </c>
      <c r="C68" s="6" t="s">
        <v>32</v>
      </c>
      <c r="D68" s="3">
        <v>148</v>
      </c>
      <c r="E68" s="3">
        <v>172</v>
      </c>
      <c r="F68" s="3">
        <f t="shared" si="8"/>
        <v>24</v>
      </c>
      <c r="G68" s="1"/>
    </row>
    <row r="69" spans="1:7" x14ac:dyDescent="0.25">
      <c r="A69" s="4">
        <v>9</v>
      </c>
      <c r="B69" s="13" t="s">
        <v>70</v>
      </c>
      <c r="C69" s="5" t="s">
        <v>32</v>
      </c>
      <c r="D69" s="4">
        <v>780</v>
      </c>
      <c r="E69" s="4">
        <v>780</v>
      </c>
      <c r="F69" s="4">
        <f t="shared" si="2"/>
        <v>0</v>
      </c>
      <c r="G69" s="1"/>
    </row>
    <row r="70" spans="1:7" ht="17.25" customHeight="1" x14ac:dyDescent="0.25">
      <c r="A70" s="4">
        <v>10</v>
      </c>
      <c r="B70" s="13" t="s">
        <v>71</v>
      </c>
      <c r="C70" s="5" t="s">
        <v>72</v>
      </c>
      <c r="D70" s="4">
        <v>139165</v>
      </c>
      <c r="E70" s="4">
        <v>128001</v>
      </c>
      <c r="F70" s="4">
        <f t="shared" si="2"/>
        <v>-11164</v>
      </c>
      <c r="G70" s="1"/>
    </row>
    <row r="71" spans="1:7" ht="18" customHeight="1" x14ac:dyDescent="0.25">
      <c r="A71" s="4">
        <v>11</v>
      </c>
      <c r="B71" s="13" t="s">
        <v>131</v>
      </c>
      <c r="C71" s="5" t="s">
        <v>32</v>
      </c>
      <c r="D71" s="4">
        <v>234</v>
      </c>
      <c r="E71" s="4">
        <v>215</v>
      </c>
      <c r="F71" s="4">
        <f t="shared" si="2"/>
        <v>-19</v>
      </c>
      <c r="G71" s="1"/>
    </row>
    <row r="72" spans="1:7" ht="17.25" customHeight="1" x14ac:dyDescent="0.25">
      <c r="A72" s="4">
        <v>12</v>
      </c>
      <c r="B72" s="13" t="s">
        <v>73</v>
      </c>
      <c r="C72" s="5" t="s">
        <v>74</v>
      </c>
      <c r="D72" s="4">
        <f>D73+D95+D96+D99+D100+D104+D105+D106</f>
        <v>595021</v>
      </c>
      <c r="E72" s="4">
        <f t="shared" ref="E72:F72" si="9">E73+E95+E96+E99+E100+E104+E105+E106</f>
        <v>701332</v>
      </c>
      <c r="F72" s="4">
        <f t="shared" si="9"/>
        <v>106311</v>
      </c>
      <c r="G72" s="1"/>
    </row>
    <row r="73" spans="1:7" ht="18" customHeight="1" x14ac:dyDescent="0.25">
      <c r="A73" s="3"/>
      <c r="B73" s="13" t="s">
        <v>75</v>
      </c>
      <c r="C73" s="5" t="s">
        <v>74</v>
      </c>
      <c r="D73" s="4">
        <f>D74+D82+D86+D90</f>
        <v>413951</v>
      </c>
      <c r="E73" s="4">
        <f t="shared" ref="E73:F73" si="10">E74+E82+E86+E90</f>
        <v>477173</v>
      </c>
      <c r="F73" s="4">
        <f t="shared" si="10"/>
        <v>63222</v>
      </c>
      <c r="G73" s="1"/>
    </row>
    <row r="74" spans="1:7" x14ac:dyDescent="0.25">
      <c r="A74" s="3"/>
      <c r="B74" s="13" t="s">
        <v>76</v>
      </c>
      <c r="C74" s="5" t="s">
        <v>74</v>
      </c>
      <c r="D74" s="4">
        <f>D75+D80+D81</f>
        <v>265000</v>
      </c>
      <c r="E74" s="4">
        <f t="shared" ref="E74:F74" si="11">E75+E80+E81</f>
        <v>306684</v>
      </c>
      <c r="F74" s="4">
        <f t="shared" si="11"/>
        <v>41684</v>
      </c>
      <c r="G74" s="1"/>
    </row>
    <row r="75" spans="1:7" x14ac:dyDescent="0.25">
      <c r="A75" s="3"/>
      <c r="B75" s="13" t="s">
        <v>77</v>
      </c>
      <c r="C75" s="5" t="s">
        <v>74</v>
      </c>
      <c r="D75" s="4">
        <f>SUM(D76:D79)</f>
        <v>147159</v>
      </c>
      <c r="E75" s="4">
        <f t="shared" ref="E75:F75" si="12">SUM(E76:E79)</f>
        <v>179639</v>
      </c>
      <c r="F75" s="4">
        <f t="shared" si="12"/>
        <v>32480</v>
      </c>
      <c r="G75" s="1"/>
    </row>
    <row r="76" spans="1:7" x14ac:dyDescent="0.25">
      <c r="A76" s="3"/>
      <c r="B76" s="14" t="s">
        <v>58</v>
      </c>
      <c r="C76" s="6" t="s">
        <v>74</v>
      </c>
      <c r="D76" s="3">
        <v>35644</v>
      </c>
      <c r="E76" s="3">
        <v>43506</v>
      </c>
      <c r="F76" s="3">
        <f t="shared" ref="F76:F109" si="13">E76-D76</f>
        <v>7862</v>
      </c>
      <c r="G76" s="1"/>
    </row>
    <row r="77" spans="1:7" x14ac:dyDescent="0.25">
      <c r="A77" s="3"/>
      <c r="B77" s="14" t="s">
        <v>59</v>
      </c>
      <c r="C77" s="6" t="s">
        <v>74</v>
      </c>
      <c r="D77" s="3">
        <v>63716</v>
      </c>
      <c r="E77" s="3">
        <v>76570</v>
      </c>
      <c r="F77" s="3">
        <f t="shared" si="13"/>
        <v>12854</v>
      </c>
      <c r="G77" s="1"/>
    </row>
    <row r="78" spans="1:7" x14ac:dyDescent="0.25">
      <c r="A78" s="3"/>
      <c r="B78" s="14" t="s">
        <v>60</v>
      </c>
      <c r="C78" s="6" t="s">
        <v>74</v>
      </c>
      <c r="D78" s="3">
        <v>24339</v>
      </c>
      <c r="E78" s="3">
        <v>31719</v>
      </c>
      <c r="F78" s="3">
        <f t="shared" si="13"/>
        <v>7380</v>
      </c>
      <c r="G78" s="1"/>
    </row>
    <row r="79" spans="1:7" x14ac:dyDescent="0.25">
      <c r="A79" s="3"/>
      <c r="B79" s="14" t="s">
        <v>61</v>
      </c>
      <c r="C79" s="6" t="s">
        <v>74</v>
      </c>
      <c r="D79" s="3">
        <v>23460</v>
      </c>
      <c r="E79" s="3">
        <v>27844</v>
      </c>
      <c r="F79" s="3">
        <f t="shared" si="13"/>
        <v>4384</v>
      </c>
      <c r="G79" s="1"/>
    </row>
    <row r="80" spans="1:7" x14ac:dyDescent="0.25">
      <c r="A80" s="3"/>
      <c r="B80" s="14" t="s">
        <v>62</v>
      </c>
      <c r="C80" s="6" t="s">
        <v>74</v>
      </c>
      <c r="D80" s="3">
        <v>27111</v>
      </c>
      <c r="E80" s="3">
        <v>33986</v>
      </c>
      <c r="F80" s="3">
        <f t="shared" si="13"/>
        <v>6875</v>
      </c>
      <c r="G80" s="1"/>
    </row>
    <row r="81" spans="1:7" x14ac:dyDescent="0.25">
      <c r="A81" s="3"/>
      <c r="B81" s="14" t="s">
        <v>63</v>
      </c>
      <c r="C81" s="6" t="s">
        <v>74</v>
      </c>
      <c r="D81" s="3">
        <v>90730</v>
      </c>
      <c r="E81" s="3">
        <v>93059</v>
      </c>
      <c r="F81" s="3">
        <f t="shared" si="13"/>
        <v>2329</v>
      </c>
      <c r="G81" s="1"/>
    </row>
    <row r="82" spans="1:7" x14ac:dyDescent="0.25">
      <c r="A82" s="3"/>
      <c r="B82" s="13" t="s">
        <v>78</v>
      </c>
      <c r="C82" s="5" t="s">
        <v>74</v>
      </c>
      <c r="D82" s="4">
        <f>SUM(D83:D85)</f>
        <v>112945</v>
      </c>
      <c r="E82" s="4">
        <f t="shared" ref="E82:F82" si="14">SUM(E83:E85)</f>
        <v>131820</v>
      </c>
      <c r="F82" s="4">
        <f t="shared" si="14"/>
        <v>18875</v>
      </c>
      <c r="G82" s="1"/>
    </row>
    <row r="83" spans="1:7" x14ac:dyDescent="0.25">
      <c r="A83" s="3"/>
      <c r="B83" s="14" t="s">
        <v>65</v>
      </c>
      <c r="C83" s="6" t="s">
        <v>74</v>
      </c>
      <c r="D83" s="3">
        <v>44247</v>
      </c>
      <c r="E83" s="3">
        <v>54421</v>
      </c>
      <c r="F83" s="3">
        <f t="shared" si="13"/>
        <v>10174</v>
      </c>
      <c r="G83" s="1"/>
    </row>
    <row r="84" spans="1:7" x14ac:dyDescent="0.25">
      <c r="A84" s="3"/>
      <c r="B84" s="14" t="s">
        <v>62</v>
      </c>
      <c r="C84" s="6" t="s">
        <v>74</v>
      </c>
      <c r="D84" s="3">
        <v>5578</v>
      </c>
      <c r="E84" s="3">
        <v>6602</v>
      </c>
      <c r="F84" s="3">
        <f t="shared" si="13"/>
        <v>1024</v>
      </c>
      <c r="G84" s="1"/>
    </row>
    <row r="85" spans="1:7" x14ac:dyDescent="0.25">
      <c r="A85" s="3"/>
      <c r="B85" s="14" t="s">
        <v>63</v>
      </c>
      <c r="C85" s="6" t="s">
        <v>74</v>
      </c>
      <c r="D85" s="3">
        <v>63120</v>
      </c>
      <c r="E85" s="3">
        <v>70797</v>
      </c>
      <c r="F85" s="3">
        <f t="shared" si="13"/>
        <v>7677</v>
      </c>
      <c r="G85" s="1"/>
    </row>
    <row r="86" spans="1:7" ht="18.75" customHeight="1" x14ac:dyDescent="0.25">
      <c r="A86" s="3"/>
      <c r="B86" s="15" t="s">
        <v>79</v>
      </c>
      <c r="C86" s="5" t="s">
        <v>74</v>
      </c>
      <c r="D86" s="4">
        <f>SUM(D87:D89)</f>
        <v>16292</v>
      </c>
      <c r="E86" s="4">
        <f t="shared" ref="E86:F86" si="15">SUM(E87:E89)</f>
        <v>18316</v>
      </c>
      <c r="F86" s="4">
        <f t="shared" si="15"/>
        <v>2024</v>
      </c>
      <c r="G86" s="1"/>
    </row>
    <row r="87" spans="1:7" x14ac:dyDescent="0.25">
      <c r="A87" s="3"/>
      <c r="B87" s="14" t="s">
        <v>65</v>
      </c>
      <c r="C87" s="6" t="s">
        <v>74</v>
      </c>
      <c r="D87" s="3">
        <v>9032</v>
      </c>
      <c r="E87" s="3">
        <v>9503</v>
      </c>
      <c r="F87" s="3">
        <f t="shared" si="13"/>
        <v>471</v>
      </c>
      <c r="G87" s="1"/>
    </row>
    <row r="88" spans="1:7" x14ac:dyDescent="0.25">
      <c r="A88" s="3"/>
      <c r="B88" s="14" t="s">
        <v>62</v>
      </c>
      <c r="C88" s="6" t="s">
        <v>74</v>
      </c>
      <c r="D88" s="3">
        <v>1614</v>
      </c>
      <c r="E88" s="3">
        <v>1933</v>
      </c>
      <c r="F88" s="3">
        <f t="shared" si="13"/>
        <v>319</v>
      </c>
      <c r="G88" s="1"/>
    </row>
    <row r="89" spans="1:7" x14ac:dyDescent="0.25">
      <c r="A89" s="3"/>
      <c r="B89" s="14" t="s">
        <v>63</v>
      </c>
      <c r="C89" s="6" t="s">
        <v>74</v>
      </c>
      <c r="D89" s="3">
        <v>5646</v>
      </c>
      <c r="E89" s="3">
        <v>6880</v>
      </c>
      <c r="F89" s="3">
        <f t="shared" si="13"/>
        <v>1234</v>
      </c>
      <c r="G89" s="1"/>
    </row>
    <row r="90" spans="1:7" ht="17.25" customHeight="1" x14ac:dyDescent="0.25">
      <c r="A90" s="3"/>
      <c r="B90" s="13" t="s">
        <v>80</v>
      </c>
      <c r="C90" s="5" t="s">
        <v>74</v>
      </c>
      <c r="D90" s="4">
        <f>SUM(D91:D94)</f>
        <v>19714</v>
      </c>
      <c r="E90" s="4">
        <f t="shared" ref="E90:F90" si="16">SUM(E91:E94)</f>
        <v>20353</v>
      </c>
      <c r="F90" s="4">
        <f t="shared" si="16"/>
        <v>639</v>
      </c>
      <c r="G90" s="1"/>
    </row>
    <row r="91" spans="1:7" x14ac:dyDescent="0.25">
      <c r="A91" s="3"/>
      <c r="B91" s="14" t="s">
        <v>68</v>
      </c>
      <c r="C91" s="6" t="s">
        <v>74</v>
      </c>
      <c r="D91" s="3">
        <v>4791</v>
      </c>
      <c r="E91" s="3">
        <v>5020</v>
      </c>
      <c r="F91" s="3">
        <f t="shared" si="13"/>
        <v>229</v>
      </c>
      <c r="G91" s="1"/>
    </row>
    <row r="92" spans="1:7" x14ac:dyDescent="0.25">
      <c r="A92" s="3"/>
      <c r="B92" s="14" t="s">
        <v>62</v>
      </c>
      <c r="C92" s="6" t="s">
        <v>74</v>
      </c>
      <c r="D92" s="3">
        <v>1185</v>
      </c>
      <c r="E92" s="3">
        <v>1237</v>
      </c>
      <c r="F92" s="3">
        <f t="shared" si="13"/>
        <v>52</v>
      </c>
      <c r="G92" s="1"/>
    </row>
    <row r="93" spans="1:7" x14ac:dyDescent="0.25">
      <c r="A93" s="3"/>
      <c r="B93" s="14" t="s">
        <v>69</v>
      </c>
      <c r="C93" s="6" t="s">
        <v>74</v>
      </c>
      <c r="D93" s="3">
        <v>8012</v>
      </c>
      <c r="E93" s="3">
        <v>8458</v>
      </c>
      <c r="F93" s="3">
        <f t="shared" si="13"/>
        <v>446</v>
      </c>
      <c r="G93" s="1"/>
    </row>
    <row r="94" spans="1:7" x14ac:dyDescent="0.25">
      <c r="A94" s="3"/>
      <c r="B94" s="14" t="s">
        <v>63</v>
      </c>
      <c r="C94" s="6" t="s">
        <v>74</v>
      </c>
      <c r="D94" s="3">
        <v>5726</v>
      </c>
      <c r="E94" s="3">
        <v>5638</v>
      </c>
      <c r="F94" s="3">
        <f t="shared" si="13"/>
        <v>-88</v>
      </c>
      <c r="G94" s="1"/>
    </row>
    <row r="95" spans="1:7" x14ac:dyDescent="0.25">
      <c r="A95" s="3"/>
      <c r="B95" s="13" t="s">
        <v>81</v>
      </c>
      <c r="C95" s="5" t="s">
        <v>74</v>
      </c>
      <c r="D95" s="4">
        <v>122096</v>
      </c>
      <c r="E95" s="4">
        <v>156134</v>
      </c>
      <c r="F95" s="4">
        <f t="shared" si="13"/>
        <v>34038</v>
      </c>
      <c r="G95" s="1"/>
    </row>
    <row r="96" spans="1:7" x14ac:dyDescent="0.25">
      <c r="A96" s="3"/>
      <c r="B96" s="13" t="s">
        <v>82</v>
      </c>
      <c r="C96" s="5" t="s">
        <v>74</v>
      </c>
      <c r="D96" s="4">
        <f>SUM(D97:D98)</f>
        <v>12534</v>
      </c>
      <c r="E96" s="4">
        <f>SUM(E97:E98)</f>
        <v>13073</v>
      </c>
      <c r="F96" s="4">
        <f t="shared" ref="F96" si="17">SUM(F97:F98)</f>
        <v>539</v>
      </c>
      <c r="G96" s="1"/>
    </row>
    <row r="97" spans="1:7" x14ac:dyDescent="0.25">
      <c r="A97" s="3"/>
      <c r="B97" s="14" t="s">
        <v>83</v>
      </c>
      <c r="C97" s="6" t="s">
        <v>74</v>
      </c>
      <c r="D97" s="3">
        <v>11328</v>
      </c>
      <c r="E97" s="3">
        <v>11198</v>
      </c>
      <c r="F97" s="3">
        <f t="shared" si="13"/>
        <v>-130</v>
      </c>
      <c r="G97" s="1"/>
    </row>
    <row r="98" spans="1:7" x14ac:dyDescent="0.25">
      <c r="A98" s="3"/>
      <c r="B98" s="14" t="s">
        <v>84</v>
      </c>
      <c r="C98" s="6" t="s">
        <v>74</v>
      </c>
      <c r="D98" s="3">
        <v>1206</v>
      </c>
      <c r="E98" s="3">
        <v>1875</v>
      </c>
      <c r="F98" s="3">
        <f t="shared" si="13"/>
        <v>669</v>
      </c>
      <c r="G98" s="1"/>
    </row>
    <row r="99" spans="1:7" x14ac:dyDescent="0.25">
      <c r="A99" s="3"/>
      <c r="B99" s="13" t="s">
        <v>85</v>
      </c>
      <c r="C99" s="5" t="s">
        <v>74</v>
      </c>
      <c r="D99" s="4">
        <v>619</v>
      </c>
      <c r="E99" s="4">
        <v>1106</v>
      </c>
      <c r="F99" s="4">
        <f t="shared" si="13"/>
        <v>487</v>
      </c>
      <c r="G99" s="1"/>
    </row>
    <row r="100" spans="1:7" x14ac:dyDescent="0.25">
      <c r="A100" s="3"/>
      <c r="B100" s="13" t="s">
        <v>86</v>
      </c>
      <c r="C100" s="5" t="s">
        <v>74</v>
      </c>
      <c r="D100" s="4">
        <f t="shared" ref="D100:F100" si="18">SUM(D101:D103)</f>
        <v>26881</v>
      </c>
      <c r="E100" s="4">
        <f t="shared" si="18"/>
        <v>26525</v>
      </c>
      <c r="F100" s="4">
        <f t="shared" si="18"/>
        <v>-356</v>
      </c>
      <c r="G100" s="1"/>
    </row>
    <row r="101" spans="1:7" x14ac:dyDescent="0.25">
      <c r="A101" s="3"/>
      <c r="B101" s="14" t="s">
        <v>87</v>
      </c>
      <c r="C101" s="6" t="s">
        <v>74</v>
      </c>
      <c r="D101" s="3">
        <v>16443</v>
      </c>
      <c r="E101" s="3">
        <v>17779</v>
      </c>
      <c r="F101" s="3">
        <f t="shared" si="13"/>
        <v>1336</v>
      </c>
      <c r="G101" s="1"/>
    </row>
    <row r="102" spans="1:7" x14ac:dyDescent="0.25">
      <c r="A102" s="3"/>
      <c r="B102" s="14" t="s">
        <v>88</v>
      </c>
      <c r="C102" s="6" t="s">
        <v>74</v>
      </c>
      <c r="D102" s="3">
        <v>7098</v>
      </c>
      <c r="E102" s="3">
        <v>4891</v>
      </c>
      <c r="F102" s="3">
        <f t="shared" si="13"/>
        <v>-2207</v>
      </c>
      <c r="G102" s="1"/>
    </row>
    <row r="103" spans="1:7" x14ac:dyDescent="0.25">
      <c r="A103" s="3"/>
      <c r="B103" s="14" t="s">
        <v>89</v>
      </c>
      <c r="C103" s="6" t="s">
        <v>74</v>
      </c>
      <c r="D103" s="3">
        <v>3340</v>
      </c>
      <c r="E103" s="3">
        <v>3855</v>
      </c>
      <c r="F103" s="3">
        <f t="shared" si="13"/>
        <v>515</v>
      </c>
      <c r="G103" s="1"/>
    </row>
    <row r="104" spans="1:7" ht="21.75" customHeight="1" x14ac:dyDescent="0.25">
      <c r="A104" s="3"/>
      <c r="B104" s="15" t="s">
        <v>90</v>
      </c>
      <c r="C104" s="5" t="s">
        <v>74</v>
      </c>
      <c r="D104" s="4">
        <v>2161</v>
      </c>
      <c r="E104" s="4">
        <v>1924</v>
      </c>
      <c r="F104" s="4">
        <f t="shared" si="13"/>
        <v>-237</v>
      </c>
      <c r="G104" s="1"/>
    </row>
    <row r="105" spans="1:7" x14ac:dyDescent="0.25">
      <c r="A105" s="3"/>
      <c r="B105" s="13" t="s">
        <v>91</v>
      </c>
      <c r="C105" s="5" t="s">
        <v>74</v>
      </c>
      <c r="D105" s="4">
        <v>280</v>
      </c>
      <c r="E105" s="4">
        <v>293</v>
      </c>
      <c r="F105" s="4">
        <f t="shared" si="13"/>
        <v>13</v>
      </c>
      <c r="G105" s="1"/>
    </row>
    <row r="106" spans="1:7" x14ac:dyDescent="0.25">
      <c r="A106" s="3"/>
      <c r="B106" s="13" t="s">
        <v>111</v>
      </c>
      <c r="C106" s="5" t="s">
        <v>74</v>
      </c>
      <c r="D106" s="4">
        <v>16499</v>
      </c>
      <c r="E106" s="4">
        <f t="shared" ref="E106" si="19">E107+E108+E109</f>
        <v>25104</v>
      </c>
      <c r="F106" s="4">
        <f t="shared" si="13"/>
        <v>8605</v>
      </c>
      <c r="G106" s="1"/>
    </row>
    <row r="107" spans="1:7" x14ac:dyDescent="0.25">
      <c r="A107" s="3"/>
      <c r="B107" s="14" t="s">
        <v>92</v>
      </c>
      <c r="C107" s="6"/>
      <c r="D107" s="3">
        <v>988</v>
      </c>
      <c r="E107" s="3">
        <v>17161</v>
      </c>
      <c r="F107" s="3">
        <f t="shared" si="13"/>
        <v>16173</v>
      </c>
      <c r="G107" s="1"/>
    </row>
    <row r="108" spans="1:7" ht="71.25" customHeight="1" x14ac:dyDescent="0.25">
      <c r="A108" s="3"/>
      <c r="B108" s="16" t="s">
        <v>93</v>
      </c>
      <c r="C108" s="6" t="s">
        <v>74</v>
      </c>
      <c r="D108" s="3">
        <v>1705</v>
      </c>
      <c r="E108" s="3">
        <v>1759</v>
      </c>
      <c r="F108" s="3">
        <f t="shared" si="13"/>
        <v>54</v>
      </c>
      <c r="G108" s="1"/>
    </row>
    <row r="109" spans="1:7" ht="49.5" customHeight="1" x14ac:dyDescent="0.25">
      <c r="A109" s="3"/>
      <c r="B109" s="16" t="s">
        <v>123</v>
      </c>
      <c r="C109" s="6" t="s">
        <v>74</v>
      </c>
      <c r="D109" s="3">
        <v>6368</v>
      </c>
      <c r="E109" s="3">
        <v>6184</v>
      </c>
      <c r="F109" s="3">
        <f t="shared" si="13"/>
        <v>-184</v>
      </c>
      <c r="G109" s="1"/>
    </row>
    <row r="110" spans="1:7" ht="19.5" customHeight="1" x14ac:dyDescent="0.25">
      <c r="A110" s="3"/>
      <c r="B110" s="15" t="s">
        <v>127</v>
      </c>
      <c r="C110" s="5" t="s">
        <v>32</v>
      </c>
      <c r="D110" s="4">
        <f>SUM(D111:D113)</f>
        <v>937</v>
      </c>
      <c r="E110" s="4">
        <f t="shared" ref="E110:F110" si="20">SUM(E111:E113)</f>
        <v>951</v>
      </c>
      <c r="F110" s="4">
        <f t="shared" si="20"/>
        <v>14</v>
      </c>
      <c r="G110" s="1"/>
    </row>
    <row r="111" spans="1:7" x14ac:dyDescent="0.25">
      <c r="A111" s="3"/>
      <c r="B111" s="14" t="s">
        <v>94</v>
      </c>
      <c r="C111" s="6" t="s">
        <v>32</v>
      </c>
      <c r="D111" s="3">
        <v>251</v>
      </c>
      <c r="E111" s="3">
        <v>256</v>
      </c>
      <c r="F111" s="3">
        <f t="shared" ref="F111:F165" si="21">E111-D111</f>
        <v>5</v>
      </c>
      <c r="G111" s="1"/>
    </row>
    <row r="112" spans="1:7" x14ac:dyDescent="0.25">
      <c r="A112" s="3"/>
      <c r="B112" s="14" t="s">
        <v>95</v>
      </c>
      <c r="C112" s="6" t="s">
        <v>32</v>
      </c>
      <c r="D112" s="3">
        <v>306</v>
      </c>
      <c r="E112" s="3">
        <v>311</v>
      </c>
      <c r="F112" s="3">
        <f t="shared" si="21"/>
        <v>5</v>
      </c>
      <c r="G112" s="1"/>
    </row>
    <row r="113" spans="1:7" x14ac:dyDescent="0.25">
      <c r="A113" s="3"/>
      <c r="B113" s="14" t="s">
        <v>96</v>
      </c>
      <c r="C113" s="6" t="s">
        <v>32</v>
      </c>
      <c r="D113" s="3">
        <v>380</v>
      </c>
      <c r="E113" s="3">
        <v>384</v>
      </c>
      <c r="F113" s="3">
        <f t="shared" si="21"/>
        <v>4</v>
      </c>
      <c r="G113" s="1"/>
    </row>
    <row r="114" spans="1:7" ht="48.75" customHeight="1" x14ac:dyDescent="0.25">
      <c r="A114" s="4">
        <v>13</v>
      </c>
      <c r="B114" s="15" t="s">
        <v>97</v>
      </c>
      <c r="C114" s="5" t="s">
        <v>98</v>
      </c>
      <c r="D114" s="10">
        <f>D110/D62%</f>
        <v>96.597938144329902</v>
      </c>
      <c r="E114" s="10">
        <f>E110/E62%</f>
        <v>96.15773508594539</v>
      </c>
      <c r="F114" s="10">
        <f t="shared" si="21"/>
        <v>-0.44020305838451179</v>
      </c>
      <c r="G114" s="1"/>
    </row>
    <row r="115" spans="1:7" ht="18" customHeight="1" x14ac:dyDescent="0.25">
      <c r="A115" s="4">
        <v>14</v>
      </c>
      <c r="B115" s="13" t="s">
        <v>99</v>
      </c>
      <c r="C115" s="5" t="s">
        <v>100</v>
      </c>
      <c r="D115" s="9">
        <f t="shared" ref="D115:E132" si="22">D73/D39/12</f>
        <v>31.077402402402402</v>
      </c>
      <c r="E115" s="9">
        <f t="shared" si="22"/>
        <v>35.953360458107291</v>
      </c>
      <c r="F115" s="9">
        <f t="shared" si="21"/>
        <v>4.8759580557048885</v>
      </c>
      <c r="G115" s="1"/>
    </row>
    <row r="116" spans="1:7" x14ac:dyDescent="0.25">
      <c r="A116" s="3"/>
      <c r="B116" s="13" t="s">
        <v>76</v>
      </c>
      <c r="C116" s="5" t="s">
        <v>100</v>
      </c>
      <c r="D116" s="9">
        <f t="shared" si="22"/>
        <v>34.997358689910193</v>
      </c>
      <c r="E116" s="9">
        <f t="shared" si="22"/>
        <v>40.247244094488188</v>
      </c>
      <c r="F116" s="9">
        <f t="shared" si="21"/>
        <v>5.249885404577995</v>
      </c>
      <c r="G116" s="1"/>
    </row>
    <row r="117" spans="1:7" x14ac:dyDescent="0.25">
      <c r="A117" s="3"/>
      <c r="B117" s="14" t="s">
        <v>101</v>
      </c>
      <c r="C117" s="6" t="s">
        <v>100</v>
      </c>
      <c r="D117" s="11">
        <f>D75/D41/12</f>
        <v>40.075980392156865</v>
      </c>
      <c r="E117" s="11">
        <f>E75/E41/12</f>
        <v>47.223711882229232</v>
      </c>
      <c r="F117" s="11">
        <f t="shared" si="21"/>
        <v>7.147731490072367</v>
      </c>
      <c r="G117" s="1"/>
    </row>
    <row r="118" spans="1:7" x14ac:dyDescent="0.25">
      <c r="A118" s="3"/>
      <c r="B118" s="14" t="s">
        <v>58</v>
      </c>
      <c r="C118" s="6" t="s">
        <v>100</v>
      </c>
      <c r="D118" s="11">
        <f t="shared" ref="D118:E136" si="23">D76/D42/12</f>
        <v>56.044025157232703</v>
      </c>
      <c r="E118" s="11">
        <f t="shared" si="23"/>
        <v>63.60526315789474</v>
      </c>
      <c r="F118" s="11">
        <f t="shared" si="21"/>
        <v>7.561238000662037</v>
      </c>
      <c r="G118" s="1"/>
    </row>
    <row r="119" spans="1:7" x14ac:dyDescent="0.25">
      <c r="A119" s="3"/>
      <c r="B119" s="14" t="s">
        <v>59</v>
      </c>
      <c r="C119" s="6" t="s">
        <v>100</v>
      </c>
      <c r="D119" s="11">
        <f t="shared" si="23"/>
        <v>38.475845410628018</v>
      </c>
      <c r="E119" s="11">
        <f t="shared" si="23"/>
        <v>48.339646464646471</v>
      </c>
      <c r="F119" s="11">
        <f t="shared" si="21"/>
        <v>9.8638010540184524</v>
      </c>
      <c r="G119" s="1"/>
    </row>
    <row r="120" spans="1:7" x14ac:dyDescent="0.25">
      <c r="A120" s="3"/>
      <c r="B120" s="14" t="s">
        <v>60</v>
      </c>
      <c r="C120" s="6" t="s">
        <v>100</v>
      </c>
      <c r="D120" s="11">
        <f t="shared" si="23"/>
        <v>31.203846153846154</v>
      </c>
      <c r="E120" s="11">
        <f t="shared" si="23"/>
        <v>33.887820512820511</v>
      </c>
      <c r="F120" s="11">
        <f t="shared" si="21"/>
        <v>2.683974358974357</v>
      </c>
      <c r="G120" s="1"/>
    </row>
    <row r="121" spans="1:7" x14ac:dyDescent="0.25">
      <c r="A121" s="3"/>
      <c r="B121" s="14" t="s">
        <v>61</v>
      </c>
      <c r="C121" s="6" t="s">
        <v>100</v>
      </c>
      <c r="D121" s="11">
        <f t="shared" si="23"/>
        <v>39.1</v>
      </c>
      <c r="E121" s="11">
        <f t="shared" si="23"/>
        <v>46.406666666666666</v>
      </c>
      <c r="F121" s="11">
        <f t="shared" si="21"/>
        <v>7.3066666666666649</v>
      </c>
      <c r="G121" s="1"/>
    </row>
    <row r="122" spans="1:7" x14ac:dyDescent="0.25">
      <c r="A122" s="3"/>
      <c r="B122" s="14" t="s">
        <v>62</v>
      </c>
      <c r="C122" s="6" t="s">
        <v>100</v>
      </c>
      <c r="D122" s="11">
        <f t="shared" si="23"/>
        <v>40.34375</v>
      </c>
      <c r="E122" s="11">
        <f t="shared" si="23"/>
        <v>50.574404761904759</v>
      </c>
      <c r="F122" s="11">
        <f t="shared" si="21"/>
        <v>10.230654761904759</v>
      </c>
      <c r="G122" s="1"/>
    </row>
    <row r="123" spans="1:7" x14ac:dyDescent="0.25">
      <c r="A123" s="3"/>
      <c r="B123" s="14" t="s">
        <v>63</v>
      </c>
      <c r="C123" s="6" t="s">
        <v>100</v>
      </c>
      <c r="D123" s="11">
        <f t="shared" si="23"/>
        <v>28.107187112763324</v>
      </c>
      <c r="E123" s="11">
        <f t="shared" si="23"/>
        <v>29.59891857506361</v>
      </c>
      <c r="F123" s="11">
        <f t="shared" si="21"/>
        <v>1.4917314623002866</v>
      </c>
      <c r="G123" s="1"/>
    </row>
    <row r="124" spans="1:7" x14ac:dyDescent="0.25">
      <c r="A124" s="3"/>
      <c r="B124" s="13" t="s">
        <v>78</v>
      </c>
      <c r="C124" s="5" t="s">
        <v>100</v>
      </c>
      <c r="D124" s="9">
        <f t="shared" si="22"/>
        <v>24.965738284703804</v>
      </c>
      <c r="E124" s="9">
        <f t="shared" si="22"/>
        <v>29.609164420485175</v>
      </c>
      <c r="F124" s="9">
        <f t="shared" si="21"/>
        <v>4.6434261357813718</v>
      </c>
      <c r="G124" s="1"/>
    </row>
    <row r="125" spans="1:7" x14ac:dyDescent="0.25">
      <c r="A125" s="3"/>
      <c r="B125" s="14" t="s">
        <v>65</v>
      </c>
      <c r="C125" s="6" t="s">
        <v>100</v>
      </c>
      <c r="D125" s="11">
        <f t="shared" si="23"/>
        <v>27.112132352941178</v>
      </c>
      <c r="E125" s="11">
        <f t="shared" si="23"/>
        <v>34.88525641025641</v>
      </c>
      <c r="F125" s="11">
        <f t="shared" si="21"/>
        <v>7.7731240573152327</v>
      </c>
      <c r="G125" s="1"/>
    </row>
    <row r="126" spans="1:7" x14ac:dyDescent="0.25">
      <c r="A126" s="3"/>
      <c r="B126" s="14" t="s">
        <v>62</v>
      </c>
      <c r="C126" s="6" t="s">
        <v>100</v>
      </c>
      <c r="D126" s="11">
        <f t="shared" si="23"/>
        <v>38.736111111111107</v>
      </c>
      <c r="E126" s="11">
        <f t="shared" ref="E126" si="24">E84/E50/12</f>
        <v>45.847222222222221</v>
      </c>
      <c r="F126" s="11">
        <f t="shared" si="21"/>
        <v>7.1111111111111143</v>
      </c>
      <c r="G126" s="1"/>
    </row>
    <row r="127" spans="1:7" x14ac:dyDescent="0.25">
      <c r="A127" s="3"/>
      <c r="B127" s="14" t="s">
        <v>63</v>
      </c>
      <c r="C127" s="6" t="s">
        <v>100</v>
      </c>
      <c r="D127" s="11">
        <f t="shared" si="23"/>
        <v>22.969432314410479</v>
      </c>
      <c r="E127" s="11">
        <f t="shared" ref="E127:E136" si="25">E85/E51/12</f>
        <v>25.763100436681224</v>
      </c>
      <c r="F127" s="11">
        <f t="shared" si="21"/>
        <v>2.7936681222707449</v>
      </c>
      <c r="G127" s="1"/>
    </row>
    <row r="128" spans="1:7" ht="38.25" customHeight="1" x14ac:dyDescent="0.25">
      <c r="A128" s="3"/>
      <c r="B128" s="13" t="s">
        <v>79</v>
      </c>
      <c r="C128" s="5" t="s">
        <v>100</v>
      </c>
      <c r="D128" s="9">
        <f t="shared" si="22"/>
        <v>28.284722222222225</v>
      </c>
      <c r="E128" s="9">
        <f t="shared" si="22"/>
        <v>31.798611111111111</v>
      </c>
      <c r="F128" s="9">
        <f t="shared" si="21"/>
        <v>3.5138888888888857</v>
      </c>
      <c r="G128" s="1"/>
    </row>
    <row r="129" spans="1:7" x14ac:dyDescent="0.25">
      <c r="A129" s="3"/>
      <c r="B129" s="14" t="s">
        <v>65</v>
      </c>
      <c r="C129" s="6" t="s">
        <v>100</v>
      </c>
      <c r="D129" s="11">
        <f t="shared" si="23"/>
        <v>32.724637681159422</v>
      </c>
      <c r="E129" s="11">
        <f t="shared" si="25"/>
        <v>34.431159420289852</v>
      </c>
      <c r="F129" s="11">
        <f t="shared" si="21"/>
        <v>1.7065217391304301</v>
      </c>
      <c r="G129" s="1"/>
    </row>
    <row r="130" spans="1:7" x14ac:dyDescent="0.25">
      <c r="A130" s="3"/>
      <c r="B130" s="14" t="s">
        <v>62</v>
      </c>
      <c r="C130" s="6" t="s">
        <v>100</v>
      </c>
      <c r="D130" s="11">
        <f t="shared" si="23"/>
        <v>44.833333333333336</v>
      </c>
      <c r="E130" s="11">
        <f t="shared" si="25"/>
        <v>53.69444444444445</v>
      </c>
      <c r="F130" s="11">
        <f t="shared" si="21"/>
        <v>8.8611111111111143</v>
      </c>
      <c r="G130" s="1"/>
    </row>
    <row r="131" spans="1:7" x14ac:dyDescent="0.25">
      <c r="A131" s="3"/>
      <c r="B131" s="14" t="s">
        <v>63</v>
      </c>
      <c r="C131" s="6" t="s">
        <v>100</v>
      </c>
      <c r="D131" s="11">
        <f t="shared" si="23"/>
        <v>21.386363636363637</v>
      </c>
      <c r="E131" s="11">
        <f t="shared" si="25"/>
        <v>26.060606060606062</v>
      </c>
      <c r="F131" s="11">
        <f t="shared" si="21"/>
        <v>4.6742424242424256</v>
      </c>
      <c r="G131" s="1"/>
    </row>
    <row r="132" spans="1:7" ht="16.5" customHeight="1" x14ac:dyDescent="0.25">
      <c r="A132" s="3"/>
      <c r="B132" s="13" t="s">
        <v>80</v>
      </c>
      <c r="C132" s="5" t="s">
        <v>100</v>
      </c>
      <c r="D132" s="9">
        <f t="shared" si="22"/>
        <v>30.422839506172838</v>
      </c>
      <c r="E132" s="9">
        <f t="shared" si="22"/>
        <v>32.616987179487175</v>
      </c>
      <c r="F132" s="9">
        <f t="shared" si="21"/>
        <v>2.1941476733143368</v>
      </c>
      <c r="G132" s="1"/>
    </row>
    <row r="133" spans="1:7" x14ac:dyDescent="0.25">
      <c r="A133" s="3"/>
      <c r="B133" s="14" t="s">
        <v>68</v>
      </c>
      <c r="C133" s="6" t="s">
        <v>100</v>
      </c>
      <c r="D133" s="11">
        <f t="shared" si="23"/>
        <v>30.711538461538463</v>
      </c>
      <c r="E133" s="11">
        <f t="shared" si="25"/>
        <v>32.179487179487175</v>
      </c>
      <c r="F133" s="11">
        <f t="shared" si="21"/>
        <v>1.4679487179487118</v>
      </c>
      <c r="G133" s="1"/>
    </row>
    <row r="134" spans="1:7" x14ac:dyDescent="0.25">
      <c r="A134" s="3"/>
      <c r="B134" s="14" t="s">
        <v>62</v>
      </c>
      <c r="C134" s="6" t="s">
        <v>100</v>
      </c>
      <c r="D134" s="11">
        <f t="shared" si="23"/>
        <v>32.916666666666664</v>
      </c>
      <c r="E134" s="11">
        <f t="shared" si="25"/>
        <v>34.361111111111107</v>
      </c>
      <c r="F134" s="11">
        <f t="shared" si="21"/>
        <v>1.4444444444444429</v>
      </c>
      <c r="G134" s="1"/>
    </row>
    <row r="135" spans="1:7" x14ac:dyDescent="0.25">
      <c r="A135" s="3"/>
      <c r="B135" s="14" t="s">
        <v>69</v>
      </c>
      <c r="C135" s="6" t="s">
        <v>100</v>
      </c>
      <c r="D135" s="11">
        <f t="shared" si="23"/>
        <v>30.348484848484848</v>
      </c>
      <c r="E135" s="11">
        <f t="shared" si="25"/>
        <v>32.037878787878789</v>
      </c>
      <c r="F135" s="11">
        <f t="shared" si="21"/>
        <v>1.6893939393939412</v>
      </c>
      <c r="G135" s="1"/>
    </row>
    <row r="136" spans="1:7" x14ac:dyDescent="0.25">
      <c r="A136" s="3"/>
      <c r="B136" s="14" t="s">
        <v>63</v>
      </c>
      <c r="C136" s="6" t="s">
        <v>100</v>
      </c>
      <c r="D136" s="11">
        <f t="shared" si="23"/>
        <v>29.822916666666668</v>
      </c>
      <c r="E136" s="11">
        <f t="shared" si="25"/>
        <v>33.55952380952381</v>
      </c>
      <c r="F136" s="11">
        <f t="shared" si="21"/>
        <v>3.7366071428571423</v>
      </c>
      <c r="G136" s="1"/>
    </row>
    <row r="137" spans="1:7" ht="16.5" customHeight="1" x14ac:dyDescent="0.25">
      <c r="A137" s="4">
        <v>15</v>
      </c>
      <c r="B137" s="13" t="s">
        <v>102</v>
      </c>
      <c r="C137" s="5" t="s">
        <v>32</v>
      </c>
      <c r="D137" s="4">
        <f>SUM(D138:D139)</f>
        <v>491</v>
      </c>
      <c r="E137" s="4">
        <f>SUM(E138:E139)</f>
        <v>705</v>
      </c>
      <c r="F137" s="4">
        <f>SUM(F138:F139)</f>
        <v>214</v>
      </c>
      <c r="G137" s="1"/>
    </row>
    <row r="138" spans="1:7" x14ac:dyDescent="0.25">
      <c r="A138" s="3"/>
      <c r="B138" s="14" t="s">
        <v>103</v>
      </c>
      <c r="C138" s="6" t="s">
        <v>32</v>
      </c>
      <c r="D138" s="3">
        <v>371</v>
      </c>
      <c r="E138" s="3">
        <v>525</v>
      </c>
      <c r="F138" s="3">
        <f t="shared" si="21"/>
        <v>154</v>
      </c>
      <c r="G138" s="1"/>
    </row>
    <row r="139" spans="1:7" x14ac:dyDescent="0.25">
      <c r="A139" s="3"/>
      <c r="B139" s="14" t="s">
        <v>104</v>
      </c>
      <c r="C139" s="6" t="s">
        <v>32</v>
      </c>
      <c r="D139" s="3">
        <v>120</v>
      </c>
      <c r="E139" s="3">
        <v>180</v>
      </c>
      <c r="F139" s="3">
        <f t="shared" si="21"/>
        <v>60</v>
      </c>
      <c r="G139" s="1"/>
    </row>
    <row r="140" spans="1:7" x14ac:dyDescent="0.25">
      <c r="A140" s="4">
        <v>16</v>
      </c>
      <c r="B140" s="13" t="s">
        <v>105</v>
      </c>
      <c r="C140" s="5" t="s">
        <v>74</v>
      </c>
      <c r="D140" s="4">
        <f t="shared" ref="D140:F140" si="26">D151+D164+D165</f>
        <v>14905</v>
      </c>
      <c r="E140" s="4">
        <f t="shared" si="26"/>
        <v>15941</v>
      </c>
      <c r="F140" s="4">
        <f t="shared" si="26"/>
        <v>1036</v>
      </c>
      <c r="G140" s="1"/>
    </row>
    <row r="141" spans="1:7" x14ac:dyDescent="0.25">
      <c r="A141" s="3"/>
      <c r="B141" s="14" t="s">
        <v>6</v>
      </c>
      <c r="C141" s="6" t="s">
        <v>74</v>
      </c>
      <c r="D141" s="3">
        <v>16</v>
      </c>
      <c r="E141" s="3">
        <v>42</v>
      </c>
      <c r="F141" s="3">
        <f t="shared" si="21"/>
        <v>26</v>
      </c>
      <c r="G141" s="1"/>
    </row>
    <row r="142" spans="1:7" x14ac:dyDescent="0.25">
      <c r="A142" s="3"/>
      <c r="B142" s="14" t="s">
        <v>12</v>
      </c>
      <c r="C142" s="6" t="s">
        <v>74</v>
      </c>
      <c r="D142" s="3">
        <v>36</v>
      </c>
      <c r="E142" s="3">
        <v>55</v>
      </c>
      <c r="F142" s="3">
        <f t="shared" si="21"/>
        <v>19</v>
      </c>
      <c r="G142" s="1"/>
    </row>
    <row r="143" spans="1:7" x14ac:dyDescent="0.25">
      <c r="A143" s="3"/>
      <c r="B143" s="14" t="s">
        <v>5</v>
      </c>
      <c r="C143" s="6" t="s">
        <v>74</v>
      </c>
      <c r="D143" s="3">
        <v>127</v>
      </c>
      <c r="E143" s="3">
        <v>153</v>
      </c>
      <c r="F143" s="3">
        <f t="shared" si="21"/>
        <v>26</v>
      </c>
      <c r="G143" s="1"/>
    </row>
    <row r="144" spans="1:7" x14ac:dyDescent="0.25">
      <c r="A144" s="3"/>
      <c r="B144" s="14" t="s">
        <v>4</v>
      </c>
      <c r="C144" s="6" t="s">
        <v>74</v>
      </c>
      <c r="D144" s="3">
        <v>152</v>
      </c>
      <c r="E144" s="3">
        <v>61</v>
      </c>
      <c r="F144" s="3">
        <f t="shared" si="21"/>
        <v>-91</v>
      </c>
      <c r="G144" s="1"/>
    </row>
    <row r="145" spans="1:7" x14ac:dyDescent="0.25">
      <c r="A145" s="3"/>
      <c r="B145" s="14" t="s">
        <v>13</v>
      </c>
      <c r="C145" s="6" t="s">
        <v>74</v>
      </c>
      <c r="D145" s="3">
        <v>46</v>
      </c>
      <c r="E145" s="3">
        <v>107</v>
      </c>
      <c r="F145" s="3">
        <f t="shared" si="21"/>
        <v>61</v>
      </c>
      <c r="G145" s="1"/>
    </row>
    <row r="146" spans="1:7" x14ac:dyDescent="0.25">
      <c r="A146" s="3"/>
      <c r="B146" s="14" t="s">
        <v>14</v>
      </c>
      <c r="C146" s="6" t="s">
        <v>74</v>
      </c>
      <c r="D146" s="3">
        <v>109</v>
      </c>
      <c r="E146" s="3">
        <v>245</v>
      </c>
      <c r="F146" s="3">
        <f t="shared" si="21"/>
        <v>136</v>
      </c>
      <c r="G146" s="1"/>
    </row>
    <row r="147" spans="1:7" x14ac:dyDescent="0.25">
      <c r="A147" s="3"/>
      <c r="B147" s="14" t="s">
        <v>15</v>
      </c>
      <c r="C147" s="6" t="s">
        <v>74</v>
      </c>
      <c r="D147" s="3">
        <v>31</v>
      </c>
      <c r="E147" s="3">
        <v>87</v>
      </c>
      <c r="F147" s="3">
        <f t="shared" si="21"/>
        <v>56</v>
      </c>
      <c r="G147" s="1"/>
    </row>
    <row r="148" spans="1:7" x14ac:dyDescent="0.25">
      <c r="A148" s="3"/>
      <c r="B148" s="14" t="s">
        <v>16</v>
      </c>
      <c r="C148" s="6" t="s">
        <v>74</v>
      </c>
      <c r="D148" s="3">
        <v>186</v>
      </c>
      <c r="E148" s="3">
        <v>265</v>
      </c>
      <c r="F148" s="3">
        <f t="shared" si="21"/>
        <v>79</v>
      </c>
      <c r="G148" s="1"/>
    </row>
    <row r="149" spans="1:7" x14ac:dyDescent="0.25">
      <c r="A149" s="3"/>
      <c r="B149" s="14" t="s">
        <v>17</v>
      </c>
      <c r="C149" s="6" t="s">
        <v>74</v>
      </c>
      <c r="D149" s="3">
        <v>561</v>
      </c>
      <c r="E149" s="3">
        <v>1835</v>
      </c>
      <c r="F149" s="3">
        <f t="shared" si="21"/>
        <v>1274</v>
      </c>
      <c r="G149" s="1"/>
    </row>
    <row r="150" spans="1:7" x14ac:dyDescent="0.25">
      <c r="A150" s="3"/>
      <c r="B150" s="14" t="s">
        <v>18</v>
      </c>
      <c r="C150" s="6" t="s">
        <v>74</v>
      </c>
      <c r="D150" s="3">
        <v>104</v>
      </c>
      <c r="E150" s="3">
        <v>132</v>
      </c>
      <c r="F150" s="3">
        <f t="shared" si="21"/>
        <v>28</v>
      </c>
      <c r="G150" s="1"/>
    </row>
    <row r="151" spans="1:7" x14ac:dyDescent="0.25">
      <c r="A151" s="3"/>
      <c r="B151" s="13" t="s">
        <v>76</v>
      </c>
      <c r="C151" s="5" t="s">
        <v>74</v>
      </c>
      <c r="D151" s="4">
        <f>SUM(D141:D150)</f>
        <v>1368</v>
      </c>
      <c r="E151" s="4">
        <f t="shared" ref="E151:F151" si="27">SUM(E141:E150)</f>
        <v>2982</v>
      </c>
      <c r="F151" s="4">
        <f t="shared" si="27"/>
        <v>1614</v>
      </c>
      <c r="G151" s="1"/>
    </row>
    <row r="152" spans="1:7" x14ac:dyDescent="0.25">
      <c r="A152" s="3"/>
      <c r="B152" s="14" t="s">
        <v>8</v>
      </c>
      <c r="C152" s="6" t="s">
        <v>74</v>
      </c>
      <c r="D152" s="3">
        <v>470</v>
      </c>
      <c r="E152" s="3">
        <v>393</v>
      </c>
      <c r="F152" s="3">
        <f t="shared" si="21"/>
        <v>-77</v>
      </c>
      <c r="G152" s="1"/>
    </row>
    <row r="153" spans="1:7" x14ac:dyDescent="0.25">
      <c r="A153" s="3"/>
      <c r="B153" s="14" t="s">
        <v>19</v>
      </c>
      <c r="C153" s="6" t="s">
        <v>74</v>
      </c>
      <c r="D153" s="3">
        <v>705</v>
      </c>
      <c r="E153" s="3">
        <v>589</v>
      </c>
      <c r="F153" s="3">
        <f t="shared" si="21"/>
        <v>-116</v>
      </c>
      <c r="G153" s="1"/>
    </row>
    <row r="154" spans="1:7" x14ac:dyDescent="0.25">
      <c r="A154" s="3"/>
      <c r="B154" s="14" t="s">
        <v>20</v>
      </c>
      <c r="C154" s="6" t="s">
        <v>74</v>
      </c>
      <c r="D154" s="3">
        <v>687</v>
      </c>
      <c r="E154" s="3">
        <v>619</v>
      </c>
      <c r="F154" s="3">
        <f t="shared" si="21"/>
        <v>-68</v>
      </c>
      <c r="G154" s="1"/>
    </row>
    <row r="155" spans="1:7" x14ac:dyDescent="0.25">
      <c r="A155" s="3"/>
      <c r="B155" s="14" t="s">
        <v>21</v>
      </c>
      <c r="C155" s="6" t="s">
        <v>74</v>
      </c>
      <c r="D155" s="3">
        <v>2474</v>
      </c>
      <c r="E155" s="3">
        <v>2416</v>
      </c>
      <c r="F155" s="3">
        <f t="shared" si="21"/>
        <v>-58</v>
      </c>
      <c r="G155" s="1"/>
    </row>
    <row r="156" spans="1:7" x14ac:dyDescent="0.25">
      <c r="A156" s="3"/>
      <c r="B156" s="14" t="s">
        <v>22</v>
      </c>
      <c r="C156" s="6" t="s">
        <v>74</v>
      </c>
      <c r="D156" s="3">
        <v>371</v>
      </c>
      <c r="E156" s="3">
        <v>288</v>
      </c>
      <c r="F156" s="3">
        <f t="shared" si="21"/>
        <v>-83</v>
      </c>
      <c r="G156" s="1"/>
    </row>
    <row r="157" spans="1:7" x14ac:dyDescent="0.25">
      <c r="A157" s="3"/>
      <c r="B157" s="14" t="s">
        <v>23</v>
      </c>
      <c r="C157" s="6" t="s">
        <v>74</v>
      </c>
      <c r="D157" s="3">
        <v>1352</v>
      </c>
      <c r="E157" s="3">
        <v>1387</v>
      </c>
      <c r="F157" s="3">
        <f t="shared" si="21"/>
        <v>35</v>
      </c>
      <c r="G157" s="1"/>
    </row>
    <row r="158" spans="1:7" x14ac:dyDescent="0.25">
      <c r="A158" s="3"/>
      <c r="B158" s="14" t="s">
        <v>24</v>
      </c>
      <c r="C158" s="6" t="s">
        <v>74</v>
      </c>
      <c r="D158" s="3">
        <v>1175</v>
      </c>
      <c r="E158" s="3">
        <v>1161</v>
      </c>
      <c r="F158" s="3">
        <f t="shared" si="21"/>
        <v>-14</v>
      </c>
      <c r="G158" s="1"/>
    </row>
    <row r="159" spans="1:7" x14ac:dyDescent="0.25">
      <c r="A159" s="3"/>
      <c r="B159" s="14" t="s">
        <v>7</v>
      </c>
      <c r="C159" s="6" t="s">
        <v>74</v>
      </c>
      <c r="D159" s="3">
        <v>2652</v>
      </c>
      <c r="E159" s="3">
        <v>2527</v>
      </c>
      <c r="F159" s="3">
        <f t="shared" si="21"/>
        <v>-125</v>
      </c>
      <c r="G159" s="1"/>
    </row>
    <row r="160" spans="1:7" x14ac:dyDescent="0.25">
      <c r="A160" s="3"/>
      <c r="B160" s="14" t="s">
        <v>26</v>
      </c>
      <c r="C160" s="6" t="s">
        <v>74</v>
      </c>
      <c r="D160" s="3">
        <v>1429</v>
      </c>
      <c r="E160" s="3">
        <v>1289</v>
      </c>
      <c r="F160" s="3">
        <f t="shared" si="21"/>
        <v>-140</v>
      </c>
      <c r="G160" s="1"/>
    </row>
    <row r="161" spans="1:7" x14ac:dyDescent="0.25">
      <c r="A161" s="3"/>
      <c r="B161" s="14" t="s">
        <v>27</v>
      </c>
      <c r="C161" s="6" t="s">
        <v>74</v>
      </c>
      <c r="D161" s="3">
        <v>924</v>
      </c>
      <c r="E161" s="3">
        <v>865</v>
      </c>
      <c r="F161" s="3">
        <f t="shared" si="21"/>
        <v>-59</v>
      </c>
      <c r="G161" s="1"/>
    </row>
    <row r="162" spans="1:7" x14ac:dyDescent="0.25">
      <c r="A162" s="3"/>
      <c r="B162" s="14" t="s">
        <v>28</v>
      </c>
      <c r="C162" s="6" t="s">
        <v>74</v>
      </c>
      <c r="D162" s="3">
        <v>1243</v>
      </c>
      <c r="E162" s="3">
        <v>1238</v>
      </c>
      <c r="F162" s="3">
        <f t="shared" si="21"/>
        <v>-5</v>
      </c>
      <c r="G162" s="1"/>
    </row>
    <row r="163" spans="1:7" x14ac:dyDescent="0.25">
      <c r="A163" s="3"/>
      <c r="B163" s="14" t="s">
        <v>9</v>
      </c>
      <c r="C163" s="6" t="s">
        <v>74</v>
      </c>
      <c r="D163" s="3">
        <v>0</v>
      </c>
      <c r="E163" s="3">
        <v>54</v>
      </c>
      <c r="F163" s="3">
        <f t="shared" si="21"/>
        <v>54</v>
      </c>
      <c r="G163" s="1"/>
    </row>
    <row r="164" spans="1:7" x14ac:dyDescent="0.25">
      <c r="A164" s="3"/>
      <c r="B164" s="13" t="s">
        <v>78</v>
      </c>
      <c r="C164" s="5" t="s">
        <v>74</v>
      </c>
      <c r="D164" s="4">
        <f>SUM(D152:D163)</f>
        <v>13482</v>
      </c>
      <c r="E164" s="4">
        <f>SUM(E152:E163)</f>
        <v>12826</v>
      </c>
      <c r="F164" s="4">
        <f>SUM(F152:F163)</f>
        <v>-656</v>
      </c>
      <c r="G164" s="1"/>
    </row>
    <row r="165" spans="1:7" x14ac:dyDescent="0.25">
      <c r="A165" s="3"/>
      <c r="B165" s="14" t="s">
        <v>30</v>
      </c>
      <c r="C165" s="6" t="s">
        <v>74</v>
      </c>
      <c r="D165" s="3">
        <v>55</v>
      </c>
      <c r="E165" s="3">
        <v>133</v>
      </c>
      <c r="F165" s="3">
        <f t="shared" si="21"/>
        <v>78</v>
      </c>
      <c r="G165" s="1"/>
    </row>
    <row r="166" spans="1:7" ht="61.5" customHeight="1" x14ac:dyDescent="0.25">
      <c r="A166" s="4">
        <v>17</v>
      </c>
      <c r="B166" s="13" t="s">
        <v>106</v>
      </c>
      <c r="C166" s="5" t="s">
        <v>74</v>
      </c>
      <c r="D166" s="4">
        <f>SUM(D167:D178)</f>
        <v>446</v>
      </c>
      <c r="E166" s="4">
        <f>SUM(E167:E178)</f>
        <v>451</v>
      </c>
      <c r="F166" s="4">
        <f>SUM(F167:F178)</f>
        <v>5</v>
      </c>
      <c r="G166" s="1"/>
    </row>
    <row r="167" spans="1:7" x14ac:dyDescent="0.25">
      <c r="A167" s="3"/>
      <c r="B167" s="14" t="s">
        <v>8</v>
      </c>
      <c r="C167" s="6" t="s">
        <v>74</v>
      </c>
      <c r="D167" s="3">
        <v>9</v>
      </c>
      <c r="E167" s="3">
        <v>28</v>
      </c>
      <c r="F167" s="3">
        <f t="shared" ref="F167:F194" si="28">E167-D167</f>
        <v>19</v>
      </c>
      <c r="G167" s="1"/>
    </row>
    <row r="168" spans="1:7" x14ac:dyDescent="0.25">
      <c r="A168" s="3"/>
      <c r="B168" s="14" t="s">
        <v>19</v>
      </c>
      <c r="C168" s="6" t="s">
        <v>74</v>
      </c>
      <c r="D168" s="3"/>
      <c r="E168" s="3">
        <v>20</v>
      </c>
      <c r="F168" s="3">
        <f t="shared" si="28"/>
        <v>20</v>
      </c>
      <c r="G168" s="1"/>
    </row>
    <row r="169" spans="1:7" x14ac:dyDescent="0.25">
      <c r="A169" s="3"/>
      <c r="B169" s="14" t="s">
        <v>20</v>
      </c>
      <c r="C169" s="6" t="s">
        <v>74</v>
      </c>
      <c r="D169" s="3">
        <v>44</v>
      </c>
      <c r="E169" s="3">
        <v>76</v>
      </c>
      <c r="F169" s="3">
        <f t="shared" si="28"/>
        <v>32</v>
      </c>
      <c r="G169" s="1"/>
    </row>
    <row r="170" spans="1:7" x14ac:dyDescent="0.25">
      <c r="A170" s="3"/>
      <c r="B170" s="14" t="s">
        <v>21</v>
      </c>
      <c r="C170" s="6" t="s">
        <v>74</v>
      </c>
      <c r="D170" s="3">
        <v>52</v>
      </c>
      <c r="E170" s="3">
        <v>32</v>
      </c>
      <c r="F170" s="3">
        <f t="shared" si="28"/>
        <v>-20</v>
      </c>
      <c r="G170" s="1"/>
    </row>
    <row r="171" spans="1:7" x14ac:dyDescent="0.25">
      <c r="A171" s="3"/>
      <c r="B171" s="14" t="s">
        <v>22</v>
      </c>
      <c r="C171" s="6" t="s">
        <v>74</v>
      </c>
      <c r="D171" s="3"/>
      <c r="E171" s="3">
        <v>18</v>
      </c>
      <c r="F171" s="3">
        <f t="shared" si="28"/>
        <v>18</v>
      </c>
      <c r="G171" s="1"/>
    </row>
    <row r="172" spans="1:7" x14ac:dyDescent="0.25">
      <c r="A172" s="3"/>
      <c r="B172" s="14" t="s">
        <v>23</v>
      </c>
      <c r="C172" s="6" t="s">
        <v>74</v>
      </c>
      <c r="D172" s="3">
        <v>22</v>
      </c>
      <c r="E172" s="3">
        <v>32</v>
      </c>
      <c r="F172" s="3">
        <f t="shared" si="28"/>
        <v>10</v>
      </c>
      <c r="G172" s="1"/>
    </row>
    <row r="173" spans="1:7" x14ac:dyDescent="0.25">
      <c r="A173" s="3"/>
      <c r="B173" s="14" t="s">
        <v>24</v>
      </c>
      <c r="C173" s="6" t="s">
        <v>74</v>
      </c>
      <c r="D173" s="3">
        <v>16</v>
      </c>
      <c r="E173" s="3">
        <v>25</v>
      </c>
      <c r="F173" s="3">
        <f t="shared" si="28"/>
        <v>9</v>
      </c>
      <c r="G173" s="1"/>
    </row>
    <row r="174" spans="1:7" ht="30.75" customHeight="1" x14ac:dyDescent="0.25">
      <c r="A174" s="3"/>
      <c r="B174" s="14" t="s">
        <v>25</v>
      </c>
      <c r="C174" s="6" t="s">
        <v>74</v>
      </c>
      <c r="D174" s="3">
        <v>13</v>
      </c>
      <c r="E174" s="3">
        <v>12</v>
      </c>
      <c r="F174" s="3">
        <f t="shared" si="28"/>
        <v>-1</v>
      </c>
      <c r="G174" s="1"/>
    </row>
    <row r="175" spans="1:7" x14ac:dyDescent="0.25">
      <c r="A175" s="3"/>
      <c r="B175" s="14" t="s">
        <v>7</v>
      </c>
      <c r="C175" s="6" t="s">
        <v>74</v>
      </c>
      <c r="D175" s="3">
        <v>131</v>
      </c>
      <c r="E175" s="3">
        <v>57</v>
      </c>
      <c r="F175" s="3">
        <f t="shared" si="28"/>
        <v>-74</v>
      </c>
      <c r="G175" s="1"/>
    </row>
    <row r="176" spans="1:7" x14ac:dyDescent="0.25">
      <c r="A176" s="3"/>
      <c r="B176" s="14" t="s">
        <v>26</v>
      </c>
      <c r="C176" s="6" t="s">
        <v>74</v>
      </c>
      <c r="D176" s="3"/>
      <c r="E176" s="3">
        <v>56</v>
      </c>
      <c r="F176" s="3">
        <f t="shared" si="28"/>
        <v>56</v>
      </c>
      <c r="G176" s="1"/>
    </row>
    <row r="177" spans="1:7" x14ac:dyDescent="0.25">
      <c r="A177" s="3"/>
      <c r="B177" s="14" t="s">
        <v>27</v>
      </c>
      <c r="C177" s="6" t="s">
        <v>74</v>
      </c>
      <c r="D177" s="3">
        <v>159</v>
      </c>
      <c r="E177" s="3">
        <v>49</v>
      </c>
      <c r="F177" s="3">
        <f t="shared" si="28"/>
        <v>-110</v>
      </c>
      <c r="G177" s="1"/>
    </row>
    <row r="178" spans="1:7" x14ac:dyDescent="0.25">
      <c r="A178" s="3"/>
      <c r="B178" s="14" t="s">
        <v>28</v>
      </c>
      <c r="C178" s="6" t="s">
        <v>74</v>
      </c>
      <c r="D178" s="3"/>
      <c r="E178" s="3">
        <v>46</v>
      </c>
      <c r="F178" s="3">
        <f t="shared" si="28"/>
        <v>46</v>
      </c>
      <c r="G178" s="1"/>
    </row>
    <row r="179" spans="1:7" x14ac:dyDescent="0.25">
      <c r="A179" s="4">
        <v>18</v>
      </c>
      <c r="B179" s="13" t="s">
        <v>107</v>
      </c>
      <c r="C179" s="5" t="s">
        <v>11</v>
      </c>
      <c r="D179" s="4">
        <f>D180</f>
        <v>96</v>
      </c>
      <c r="E179" s="4">
        <f t="shared" ref="E179:F179" si="29">E180</f>
        <v>96</v>
      </c>
      <c r="F179" s="4">
        <f t="shared" si="29"/>
        <v>0</v>
      </c>
      <c r="G179" s="1"/>
    </row>
    <row r="180" spans="1:7" x14ac:dyDescent="0.25">
      <c r="A180" s="3"/>
      <c r="B180" s="14" t="s">
        <v>30</v>
      </c>
      <c r="C180" s="6" t="s">
        <v>11</v>
      </c>
      <c r="D180" s="3">
        <v>96</v>
      </c>
      <c r="E180" s="3">
        <v>96</v>
      </c>
      <c r="F180" s="3">
        <f t="shared" si="28"/>
        <v>0</v>
      </c>
      <c r="G180" s="1"/>
    </row>
    <row r="181" spans="1:7" x14ac:dyDescent="0.25">
      <c r="A181" s="4">
        <v>19</v>
      </c>
      <c r="B181" s="13" t="s">
        <v>108</v>
      </c>
      <c r="C181" s="5" t="s">
        <v>32</v>
      </c>
      <c r="D181" s="4">
        <f>D182</f>
        <v>1038</v>
      </c>
      <c r="E181" s="4">
        <f t="shared" ref="E181:F181" si="30">E182</f>
        <v>1060</v>
      </c>
      <c r="F181" s="4">
        <f t="shared" si="30"/>
        <v>22</v>
      </c>
      <c r="G181" s="1"/>
    </row>
    <row r="182" spans="1:7" x14ac:dyDescent="0.25">
      <c r="A182" s="3"/>
      <c r="B182" s="14" t="s">
        <v>30</v>
      </c>
      <c r="C182" s="6" t="s">
        <v>32</v>
      </c>
      <c r="D182" s="3">
        <v>1038</v>
      </c>
      <c r="E182" s="3">
        <v>1060</v>
      </c>
      <c r="F182" s="3">
        <f t="shared" si="28"/>
        <v>22</v>
      </c>
      <c r="G182" s="1"/>
    </row>
    <row r="183" spans="1:7" ht="28.5" x14ac:dyDescent="0.25">
      <c r="A183" s="4">
        <v>20</v>
      </c>
      <c r="B183" s="13" t="s">
        <v>109</v>
      </c>
      <c r="C183" s="5" t="s">
        <v>32</v>
      </c>
      <c r="D183" s="4">
        <f>SUM(D184:D190)</f>
        <v>894</v>
      </c>
      <c r="E183" s="4">
        <f t="shared" ref="E183:F183" si="31">SUM(E184:E190)</f>
        <v>783</v>
      </c>
      <c r="F183" s="4">
        <f t="shared" si="31"/>
        <v>-111</v>
      </c>
      <c r="G183" s="1"/>
    </row>
    <row r="184" spans="1:7" x14ac:dyDescent="0.25">
      <c r="A184" s="3"/>
      <c r="B184" s="14" t="s">
        <v>12</v>
      </c>
      <c r="C184" s="6" t="s">
        <v>32</v>
      </c>
      <c r="D184" s="3">
        <v>27</v>
      </c>
      <c r="E184" s="3">
        <v>9</v>
      </c>
      <c r="F184" s="3">
        <f t="shared" si="28"/>
        <v>-18</v>
      </c>
      <c r="G184" s="1"/>
    </row>
    <row r="185" spans="1:7" x14ac:dyDescent="0.25">
      <c r="A185" s="3"/>
      <c r="B185" s="14" t="s">
        <v>5</v>
      </c>
      <c r="C185" s="6" t="s">
        <v>32</v>
      </c>
      <c r="D185" s="3">
        <v>60</v>
      </c>
      <c r="E185" s="3">
        <v>42</v>
      </c>
      <c r="F185" s="3">
        <f t="shared" si="28"/>
        <v>-18</v>
      </c>
      <c r="G185" s="1"/>
    </row>
    <row r="186" spans="1:7" x14ac:dyDescent="0.25">
      <c r="A186" s="3"/>
      <c r="B186" s="14" t="s">
        <v>4</v>
      </c>
      <c r="C186" s="6" t="s">
        <v>32</v>
      </c>
      <c r="D186" s="3">
        <v>91</v>
      </c>
      <c r="E186" s="3">
        <v>17</v>
      </c>
      <c r="F186" s="3">
        <f t="shared" si="28"/>
        <v>-74</v>
      </c>
      <c r="G186" s="1"/>
    </row>
    <row r="187" spans="1:7" x14ac:dyDescent="0.25">
      <c r="A187" s="3"/>
      <c r="B187" s="14" t="s">
        <v>13</v>
      </c>
      <c r="C187" s="6" t="s">
        <v>32</v>
      </c>
      <c r="D187" s="3">
        <v>12</v>
      </c>
      <c r="E187" s="3">
        <v>15</v>
      </c>
      <c r="F187" s="3">
        <f t="shared" si="28"/>
        <v>3</v>
      </c>
      <c r="G187" s="1"/>
    </row>
    <row r="188" spans="1:7" x14ac:dyDescent="0.25">
      <c r="A188" s="3"/>
      <c r="B188" s="14" t="s">
        <v>14</v>
      </c>
      <c r="C188" s="6" t="s">
        <v>32</v>
      </c>
      <c r="D188" s="3">
        <v>123</v>
      </c>
      <c r="E188" s="3">
        <v>135</v>
      </c>
      <c r="F188" s="3">
        <f t="shared" si="28"/>
        <v>12</v>
      </c>
      <c r="G188" s="1"/>
    </row>
    <row r="189" spans="1:7" x14ac:dyDescent="0.25">
      <c r="A189" s="3"/>
      <c r="B189" s="14" t="s">
        <v>17</v>
      </c>
      <c r="C189" s="6" t="s">
        <v>32</v>
      </c>
      <c r="D189" s="3">
        <v>409</v>
      </c>
      <c r="E189" s="3">
        <v>395</v>
      </c>
      <c r="F189" s="3">
        <f t="shared" si="28"/>
        <v>-14</v>
      </c>
      <c r="G189" s="1"/>
    </row>
    <row r="190" spans="1:7" x14ac:dyDescent="0.25">
      <c r="A190" s="3"/>
      <c r="B190" s="14" t="s">
        <v>18</v>
      </c>
      <c r="C190" s="6" t="s">
        <v>32</v>
      </c>
      <c r="D190" s="3">
        <v>172</v>
      </c>
      <c r="E190" s="3">
        <v>170</v>
      </c>
      <c r="F190" s="3">
        <f t="shared" si="28"/>
        <v>-2</v>
      </c>
      <c r="G190" s="1"/>
    </row>
    <row r="191" spans="1:7" ht="19.5" customHeight="1" x14ac:dyDescent="0.25">
      <c r="A191" s="17">
        <v>21</v>
      </c>
      <c r="B191" s="19" t="s">
        <v>132</v>
      </c>
      <c r="C191" s="5" t="s">
        <v>32</v>
      </c>
      <c r="D191" s="4">
        <v>17</v>
      </c>
      <c r="E191" s="4">
        <v>17</v>
      </c>
      <c r="F191" s="4">
        <f t="shared" si="28"/>
        <v>0</v>
      </c>
      <c r="G191" s="1"/>
    </row>
    <row r="192" spans="1:7" ht="18" customHeight="1" x14ac:dyDescent="0.25">
      <c r="A192" s="21">
        <v>22</v>
      </c>
      <c r="B192" s="23" t="s">
        <v>128</v>
      </c>
      <c r="C192" s="5" t="s">
        <v>32</v>
      </c>
      <c r="D192" s="22">
        <f>SUM(D193:D194)</f>
        <v>14</v>
      </c>
      <c r="E192" s="22">
        <f t="shared" ref="E192" si="32">SUM(E193:E194)</f>
        <v>4</v>
      </c>
      <c r="F192" s="4">
        <f t="shared" si="28"/>
        <v>-10</v>
      </c>
    </row>
    <row r="193" spans="1:6" x14ac:dyDescent="0.25">
      <c r="A193" s="18"/>
      <c r="B193" s="26" t="s">
        <v>130</v>
      </c>
      <c r="C193" s="6" t="s">
        <v>32</v>
      </c>
      <c r="D193" s="20">
        <v>7</v>
      </c>
      <c r="E193" s="20">
        <v>1</v>
      </c>
      <c r="F193" s="3">
        <f t="shared" si="28"/>
        <v>-6</v>
      </c>
    </row>
    <row r="194" spans="1:6" ht="27.75" customHeight="1" x14ac:dyDescent="0.25">
      <c r="A194" s="18"/>
      <c r="B194" s="27" t="s">
        <v>129</v>
      </c>
      <c r="C194" s="6" t="s">
        <v>32</v>
      </c>
      <c r="D194" s="20">
        <v>7</v>
      </c>
      <c r="E194" s="20">
        <v>3</v>
      </c>
      <c r="F194" s="3">
        <f t="shared" si="28"/>
        <v>-4</v>
      </c>
    </row>
    <row r="195" spans="1:6" x14ac:dyDescent="0.25">
      <c r="A195" s="21">
        <v>23</v>
      </c>
      <c r="B195" s="23" t="s">
        <v>147</v>
      </c>
      <c r="C195" s="22"/>
      <c r="D195" s="22"/>
      <c r="E195" s="22"/>
      <c r="F195" s="4"/>
    </row>
    <row r="196" spans="1:6" ht="19.5" customHeight="1" x14ac:dyDescent="0.25">
      <c r="A196" s="18"/>
      <c r="B196" s="41" t="s">
        <v>133</v>
      </c>
      <c r="C196" s="42"/>
      <c r="D196" s="42"/>
      <c r="E196" s="42"/>
      <c r="F196" s="43"/>
    </row>
    <row r="197" spans="1:6" ht="29.25" customHeight="1" x14ac:dyDescent="0.25">
      <c r="A197" s="18"/>
      <c r="B197" s="41" t="s">
        <v>134</v>
      </c>
      <c r="C197" s="42"/>
      <c r="D197" s="42"/>
      <c r="E197" s="42"/>
      <c r="F197" s="43"/>
    </row>
    <row r="198" spans="1:6" ht="19.5" customHeight="1" x14ac:dyDescent="0.25">
      <c r="A198" s="18"/>
      <c r="B198" s="41" t="s">
        <v>144</v>
      </c>
      <c r="C198" s="44"/>
      <c r="D198" s="44"/>
      <c r="E198" s="44"/>
      <c r="F198" s="45"/>
    </row>
    <row r="199" spans="1:6" ht="31.5" customHeight="1" x14ac:dyDescent="0.25">
      <c r="A199" s="18"/>
      <c r="B199" s="46" t="s">
        <v>135</v>
      </c>
      <c r="C199" s="47"/>
      <c r="D199" s="47"/>
      <c r="E199" s="47"/>
      <c r="F199" s="47"/>
    </row>
    <row r="200" spans="1:6" ht="30.75" customHeight="1" x14ac:dyDescent="0.25">
      <c r="A200" s="24"/>
      <c r="B200" s="49" t="s">
        <v>136</v>
      </c>
      <c r="C200" s="50"/>
      <c r="D200" s="50"/>
      <c r="E200" s="50"/>
      <c r="F200" s="51"/>
    </row>
    <row r="201" spans="1:6" ht="48.75" customHeight="1" x14ac:dyDescent="0.25">
      <c r="A201" s="24"/>
      <c r="B201" s="49" t="s">
        <v>145</v>
      </c>
      <c r="C201" s="50"/>
      <c r="D201" s="50"/>
      <c r="E201" s="50"/>
      <c r="F201" s="51"/>
    </row>
    <row r="202" spans="1:6" ht="31.5" customHeight="1" x14ac:dyDescent="0.25">
      <c r="A202" s="24"/>
      <c r="B202" s="49" t="s">
        <v>137</v>
      </c>
      <c r="C202" s="50"/>
      <c r="D202" s="50"/>
      <c r="E202" s="50"/>
      <c r="F202" s="51"/>
    </row>
    <row r="203" spans="1:6" ht="30" customHeight="1" x14ac:dyDescent="0.25">
      <c r="A203" s="24"/>
      <c r="B203" s="49" t="s">
        <v>138</v>
      </c>
      <c r="C203" s="50"/>
      <c r="D203" s="50"/>
      <c r="E203" s="50"/>
      <c r="F203" s="51"/>
    </row>
    <row r="204" spans="1:6" ht="17.25" customHeight="1" x14ac:dyDescent="0.25">
      <c r="A204" s="24"/>
      <c r="B204" s="49" t="s">
        <v>139</v>
      </c>
      <c r="C204" s="50"/>
      <c r="D204" s="50"/>
      <c r="E204" s="50"/>
      <c r="F204" s="51"/>
    </row>
    <row r="205" spans="1:6" ht="32.25" customHeight="1" x14ac:dyDescent="0.25">
      <c r="A205" s="24"/>
      <c r="B205" s="49" t="s">
        <v>140</v>
      </c>
      <c r="C205" s="50"/>
      <c r="D205" s="50"/>
      <c r="E205" s="50"/>
      <c r="F205" s="51"/>
    </row>
    <row r="206" spans="1:6" ht="15" customHeight="1" x14ac:dyDescent="0.25">
      <c r="A206" s="24"/>
      <c r="B206" s="49" t="s">
        <v>141</v>
      </c>
      <c r="C206" s="50"/>
      <c r="D206" s="50"/>
      <c r="E206" s="50"/>
      <c r="F206" s="51"/>
    </row>
    <row r="207" spans="1:6" ht="15" customHeight="1" x14ac:dyDescent="0.25">
      <c r="A207" s="24"/>
      <c r="B207" s="49" t="s">
        <v>142</v>
      </c>
      <c r="C207" s="50"/>
      <c r="D207" s="50"/>
      <c r="E207" s="50"/>
      <c r="F207" s="51"/>
    </row>
    <row r="208" spans="1:6" ht="33.75" customHeight="1" x14ac:dyDescent="0.25">
      <c r="A208" s="28"/>
      <c r="B208" s="49" t="s">
        <v>143</v>
      </c>
      <c r="C208" s="50"/>
      <c r="D208" s="50"/>
      <c r="E208" s="50"/>
      <c r="F208" s="51"/>
    </row>
    <row r="209" spans="1:6" ht="64.5" customHeight="1" x14ac:dyDescent="0.25">
      <c r="A209" s="28"/>
      <c r="B209" s="29" t="s">
        <v>148</v>
      </c>
      <c r="C209" s="30"/>
      <c r="D209" s="30"/>
      <c r="E209" s="30"/>
      <c r="F209" s="30"/>
    </row>
  </sheetData>
  <mergeCells count="21">
    <mergeCell ref="B205:F205"/>
    <mergeCell ref="B206:F206"/>
    <mergeCell ref="B207:F207"/>
    <mergeCell ref="B208:F208"/>
    <mergeCell ref="B200:F200"/>
    <mergeCell ref="B201:F201"/>
    <mergeCell ref="B202:F202"/>
    <mergeCell ref="B203:F203"/>
    <mergeCell ref="B204:F204"/>
    <mergeCell ref="B196:F196"/>
    <mergeCell ref="B197:F197"/>
    <mergeCell ref="B198:F198"/>
    <mergeCell ref="B199:F199"/>
    <mergeCell ref="A2:F2"/>
    <mergeCell ref="A1:F1"/>
    <mergeCell ref="D4:E4"/>
    <mergeCell ref="C4:C5"/>
    <mergeCell ref="B4:B5"/>
    <mergeCell ref="A4:A5"/>
    <mergeCell ref="F4:F5"/>
    <mergeCell ref="B209:F209"/>
  </mergeCells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2023-03-27T05:11:09Z</dcterms:modified>
</cp:coreProperties>
</file>